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U Data Book for Web\Cohort and Program Tracking\"/>
    </mc:Choice>
  </mc:AlternateContent>
  <xr:revisionPtr revIDLastSave="0" documentId="13_ncr:1_{2771E887-94EC-4475-8F1F-998213638326}" xr6:coauthVersionLast="47" xr6:coauthVersionMax="47" xr10:uidLastSave="{00000000-0000-0000-0000-000000000000}"/>
  <bookViews>
    <workbookView xWindow="25080" yWindow="-120" windowWidth="25440" windowHeight="15390" activeTab="7" xr2:uid="{00000000-000D-0000-FFFF-FFFF00000000}"/>
  </bookViews>
  <sheets>
    <sheet name="AS" sheetId="3" r:id="rId1"/>
    <sheet name="BA" sheetId="4" r:id="rId2"/>
    <sheet name="ED" sheetId="5" r:id="rId3"/>
    <sheet name="EG" sheetId="6" r:id="rId4"/>
    <sheet name="HS" sheetId="7" r:id="rId5"/>
    <sheet name="NR" sheetId="8" r:id="rId6"/>
    <sheet name="UP" sheetId="9" r:id="rId7"/>
    <sheet name="Totals by College" sheetId="11" r:id="rId8"/>
    <sheet name="data" sheetId="10" state="hidden" r:id="rId9"/>
  </sheets>
  <definedNames>
    <definedName name="_xlnm.Print_Titles" localSheetId="0">AS!$A:$C,AS!$1:$2</definedName>
    <definedName name="_xlnm.Print_Titles" localSheetId="1">BA!$C:$C</definedName>
    <definedName name="_xlnm.Print_Titles" localSheetId="2">ED!$C:$C</definedName>
    <definedName name="_xlnm.Print_Titles" localSheetId="3">EG!$C:$C</definedName>
    <definedName name="_xlnm.Print_Titles" localSheetId="4">HS!$C:$C</definedName>
    <definedName name="_xlnm.Print_Titles" localSheetId="5">NR!$C:$C</definedName>
    <definedName name="_xlnm.Print_Titles" localSheetId="6">UP!$C:$C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6" i="6" l="1"/>
  <c r="AI16" i="6"/>
  <c r="AG16" i="6"/>
  <c r="AJ17" i="6"/>
  <c r="AQ17" i="7"/>
  <c r="AQ16" i="7"/>
  <c r="AQ15" i="7"/>
  <c r="AQ14" i="7"/>
  <c r="AQ13" i="7"/>
  <c r="AQ12" i="7"/>
  <c r="AQ11" i="7"/>
  <c r="AQ10" i="7"/>
  <c r="AQ9" i="7"/>
  <c r="AP17" i="7"/>
  <c r="AP16" i="7"/>
  <c r="AP15" i="7"/>
  <c r="AP14" i="7"/>
  <c r="AP13" i="7"/>
  <c r="AP12" i="7"/>
  <c r="AP11" i="7"/>
  <c r="AP10" i="7"/>
  <c r="AP9" i="7"/>
  <c r="AQ8" i="7"/>
  <c r="AP8" i="7"/>
  <c r="AQ7" i="7"/>
  <c r="AP7" i="7"/>
  <c r="AQ7" i="8"/>
  <c r="AP7" i="8"/>
  <c r="AI17" i="7"/>
  <c r="AI16" i="7"/>
  <c r="AI15" i="7"/>
  <c r="AI14" i="7"/>
  <c r="AI13" i="7"/>
  <c r="AI12" i="7"/>
  <c r="AI11" i="7"/>
  <c r="AI10" i="7"/>
  <c r="AI9" i="7"/>
  <c r="AI8" i="7"/>
  <c r="AI7" i="7"/>
  <c r="AK13" i="11" l="1"/>
  <c r="AK12" i="11"/>
  <c r="AK11" i="11"/>
  <c r="AM11" i="11" s="1"/>
  <c r="AK10" i="11"/>
  <c r="AK9" i="11"/>
  <c r="AK8" i="11"/>
  <c r="AK7" i="11"/>
  <c r="AM7" i="11" s="1"/>
  <c r="AL13" i="11"/>
  <c r="AL12" i="11"/>
  <c r="AL11" i="11"/>
  <c r="AL10" i="11"/>
  <c r="AL9" i="11"/>
  <c r="AL8" i="11"/>
  <c r="AL7" i="11"/>
  <c r="AL6" i="11"/>
  <c r="AM6" i="11" s="1"/>
  <c r="AK6" i="11"/>
  <c r="AQ13" i="11"/>
  <c r="AO13" i="11"/>
  <c r="AN13" i="11"/>
  <c r="AJ13" i="11"/>
  <c r="AH13" i="11"/>
  <c r="AG13" i="11"/>
  <c r="AE13" i="11"/>
  <c r="AD13" i="11"/>
  <c r="AC13" i="11"/>
  <c r="AA13" i="11"/>
  <c r="Z13" i="11"/>
  <c r="AB13" i="11" s="1"/>
  <c r="X13" i="11"/>
  <c r="Y13" i="11" s="1"/>
  <c r="V13" i="11"/>
  <c r="S13" i="11"/>
  <c r="U13" i="11" s="1"/>
  <c r="Q13" i="11"/>
  <c r="P13" i="11"/>
  <c r="O13" i="11"/>
  <c r="M13" i="11"/>
  <c r="L13" i="11"/>
  <c r="N13" i="11" s="1"/>
  <c r="J13" i="11"/>
  <c r="I13" i="11"/>
  <c r="H13" i="11"/>
  <c r="F13" i="11"/>
  <c r="E13" i="11"/>
  <c r="C13" i="11"/>
  <c r="B13" i="11"/>
  <c r="AQ12" i="11"/>
  <c r="AO12" i="11"/>
  <c r="AN12" i="11"/>
  <c r="AP12" i="11" s="1"/>
  <c r="AJ12" i="11"/>
  <c r="AH12" i="11"/>
  <c r="AG12" i="11"/>
  <c r="AE12" i="11"/>
  <c r="AD12" i="11"/>
  <c r="AC12" i="11"/>
  <c r="AA12" i="11"/>
  <c r="Z12" i="11"/>
  <c r="X12" i="11"/>
  <c r="V12" i="11"/>
  <c r="S12" i="11"/>
  <c r="U12" i="11" s="1"/>
  <c r="Q12" i="11"/>
  <c r="P12" i="11"/>
  <c r="O12" i="11"/>
  <c r="M12" i="11"/>
  <c r="L12" i="11"/>
  <c r="J12" i="11"/>
  <c r="I12" i="11"/>
  <c r="H12" i="11"/>
  <c r="F12" i="11"/>
  <c r="E12" i="11"/>
  <c r="C12" i="11"/>
  <c r="B12" i="11"/>
  <c r="AQ11" i="11"/>
  <c r="AO11" i="11"/>
  <c r="AN11" i="11"/>
  <c r="AJ11" i="11"/>
  <c r="AH11" i="11"/>
  <c r="AG11" i="11"/>
  <c r="AE11" i="11"/>
  <c r="AD11" i="11"/>
  <c r="AC11" i="11"/>
  <c r="AA11" i="11"/>
  <c r="Z11" i="11"/>
  <c r="AB11" i="11" s="1"/>
  <c r="X11" i="11"/>
  <c r="V11" i="11"/>
  <c r="S11" i="11"/>
  <c r="U11" i="11" s="1"/>
  <c r="Q11" i="11"/>
  <c r="P11" i="11"/>
  <c r="O11" i="11"/>
  <c r="M11" i="11"/>
  <c r="L11" i="11"/>
  <c r="N11" i="11" s="1"/>
  <c r="J11" i="11"/>
  <c r="I11" i="11"/>
  <c r="H11" i="11"/>
  <c r="F11" i="11"/>
  <c r="E11" i="11"/>
  <c r="G11" i="11" s="1"/>
  <c r="C11" i="11"/>
  <c r="B11" i="11"/>
  <c r="D11" i="11" s="1"/>
  <c r="AQ10" i="11"/>
  <c r="AO10" i="11"/>
  <c r="AN10" i="11"/>
  <c r="AJ10" i="11"/>
  <c r="AH10" i="11"/>
  <c r="AG10" i="11"/>
  <c r="AI10" i="11" s="1"/>
  <c r="AE10" i="11"/>
  <c r="AD10" i="11"/>
  <c r="AC10" i="11"/>
  <c r="AA10" i="11"/>
  <c r="AB10" i="11" s="1"/>
  <c r="Z10" i="11"/>
  <c r="X10" i="11"/>
  <c r="V10" i="11"/>
  <c r="S10" i="11"/>
  <c r="U10" i="11" s="1"/>
  <c r="Q10" i="11"/>
  <c r="P10" i="11"/>
  <c r="O10" i="11"/>
  <c r="M10" i="11"/>
  <c r="N10" i="11" s="1"/>
  <c r="L10" i="11"/>
  <c r="J10" i="11"/>
  <c r="I10" i="11"/>
  <c r="H10" i="11"/>
  <c r="F10" i="11"/>
  <c r="E10" i="11"/>
  <c r="C10" i="11"/>
  <c r="B10" i="11"/>
  <c r="D10" i="11" s="1"/>
  <c r="AQ9" i="11"/>
  <c r="AO9" i="11"/>
  <c r="AN9" i="11"/>
  <c r="AP9" i="11" s="1"/>
  <c r="AJ9" i="11"/>
  <c r="AH9" i="11"/>
  <c r="AG9" i="11"/>
  <c r="AE9" i="11"/>
  <c r="AD9" i="11"/>
  <c r="AF9" i="11" s="1"/>
  <c r="AC9" i="11"/>
  <c r="AA9" i="11"/>
  <c r="Z9" i="11"/>
  <c r="AB9" i="11" s="1"/>
  <c r="X9" i="11"/>
  <c r="Y9" i="11" s="1"/>
  <c r="V9" i="11"/>
  <c r="S9" i="11"/>
  <c r="U9" i="11" s="1"/>
  <c r="Q9" i="11"/>
  <c r="P9" i="11"/>
  <c r="R9" i="11" s="1"/>
  <c r="O9" i="11"/>
  <c r="M9" i="11"/>
  <c r="L9" i="11"/>
  <c r="J9" i="11"/>
  <c r="I9" i="11"/>
  <c r="H9" i="11"/>
  <c r="F9" i="11"/>
  <c r="E9" i="11"/>
  <c r="C9" i="11"/>
  <c r="B9" i="11"/>
  <c r="AQ8" i="11"/>
  <c r="AO8" i="11"/>
  <c r="AN8" i="11"/>
  <c r="AM8" i="11"/>
  <c r="AJ8" i="11"/>
  <c r="AH8" i="11"/>
  <c r="AI8" i="11" s="1"/>
  <c r="AG8" i="11"/>
  <c r="AE8" i="11"/>
  <c r="AD8" i="11"/>
  <c r="AC8" i="11"/>
  <c r="AA8" i="11"/>
  <c r="Z8" i="11"/>
  <c r="X8" i="11"/>
  <c r="Y8" i="11" s="1"/>
  <c r="V8" i="11"/>
  <c r="S8" i="11"/>
  <c r="Q8" i="11"/>
  <c r="P8" i="11"/>
  <c r="O8" i="11"/>
  <c r="M8" i="11"/>
  <c r="L8" i="11"/>
  <c r="N8" i="11" s="1"/>
  <c r="J8" i="11"/>
  <c r="I8" i="11"/>
  <c r="K8" i="11" s="1"/>
  <c r="H8" i="11"/>
  <c r="F8" i="11"/>
  <c r="E8" i="11"/>
  <c r="G8" i="11" s="1"/>
  <c r="C8" i="11"/>
  <c r="D8" i="11" s="1"/>
  <c r="B8" i="11"/>
  <c r="AQ7" i="11"/>
  <c r="AO7" i="11"/>
  <c r="AN7" i="11"/>
  <c r="AP7" i="11" s="1"/>
  <c r="AJ7" i="11"/>
  <c r="AH7" i="11"/>
  <c r="AG7" i="11"/>
  <c r="AE7" i="11"/>
  <c r="AD7" i="11"/>
  <c r="AF7" i="11" s="1"/>
  <c r="AC7" i="11"/>
  <c r="AA7" i="11"/>
  <c r="Z7" i="11"/>
  <c r="AB7" i="11" s="1"/>
  <c r="X7" i="11"/>
  <c r="Y7" i="11" s="1"/>
  <c r="V7" i="11"/>
  <c r="S7" i="11"/>
  <c r="Q7" i="11"/>
  <c r="P7" i="11"/>
  <c r="O7" i="11"/>
  <c r="M7" i="11"/>
  <c r="L7" i="11"/>
  <c r="N7" i="11" s="1"/>
  <c r="J7" i="11"/>
  <c r="K7" i="11" s="1"/>
  <c r="I7" i="11"/>
  <c r="H7" i="11"/>
  <c r="F7" i="11"/>
  <c r="E7" i="11"/>
  <c r="C7" i="11"/>
  <c r="B7" i="11"/>
  <c r="D7" i="11" s="1"/>
  <c r="AP13" i="11"/>
  <c r="AI13" i="11"/>
  <c r="AF13" i="11"/>
  <c r="R13" i="11"/>
  <c r="K13" i="11"/>
  <c r="G13" i="11"/>
  <c r="D13" i="11"/>
  <c r="AI12" i="11"/>
  <c r="AF12" i="11"/>
  <c r="AB12" i="11"/>
  <c r="Y12" i="11"/>
  <c r="R12" i="11"/>
  <c r="N12" i="11"/>
  <c r="K12" i="11"/>
  <c r="G12" i="11"/>
  <c r="D12" i="11"/>
  <c r="AP11" i="11"/>
  <c r="AI11" i="11"/>
  <c r="AF11" i="11"/>
  <c r="Y11" i="11"/>
  <c r="R11" i="11"/>
  <c r="K11" i="11"/>
  <c r="AP10" i="11"/>
  <c r="AF10" i="11"/>
  <c r="Y10" i="11"/>
  <c r="R10" i="11"/>
  <c r="K10" i="11"/>
  <c r="G10" i="11"/>
  <c r="AI9" i="11"/>
  <c r="N9" i="11"/>
  <c r="K9" i="11"/>
  <c r="G9" i="11"/>
  <c r="D9" i="11"/>
  <c r="AP8" i="11"/>
  <c r="AF8" i="11"/>
  <c r="AB8" i="11"/>
  <c r="U8" i="11"/>
  <c r="R8" i="11"/>
  <c r="AI7" i="11"/>
  <c r="U7" i="11"/>
  <c r="R7" i="11"/>
  <c r="G7" i="11"/>
  <c r="AQ6" i="11"/>
  <c r="AO6" i="11"/>
  <c r="AN6" i="11"/>
  <c r="AQ53" i="3"/>
  <c r="AP53" i="3"/>
  <c r="AQ52" i="3"/>
  <c r="AR52" i="3" s="1"/>
  <c r="AP52" i="3"/>
  <c r="AQ51" i="3"/>
  <c r="AP51" i="3"/>
  <c r="AS53" i="3"/>
  <c r="AS52" i="3"/>
  <c r="AS51" i="3"/>
  <c r="AR51" i="3"/>
  <c r="AS50" i="3"/>
  <c r="AQ50" i="3"/>
  <c r="AP50" i="3"/>
  <c r="AR50" i="3" s="1"/>
  <c r="AS49" i="3"/>
  <c r="AQ49" i="3"/>
  <c r="AR49" i="3" s="1"/>
  <c r="AP49" i="3"/>
  <c r="AS48" i="3"/>
  <c r="AR48" i="3"/>
  <c r="AQ48" i="3"/>
  <c r="AP48" i="3"/>
  <c r="AS47" i="3"/>
  <c r="AQ47" i="3"/>
  <c r="AP47" i="3"/>
  <c r="AR47" i="3" s="1"/>
  <c r="AS46" i="3"/>
  <c r="AQ46" i="3"/>
  <c r="AP46" i="3"/>
  <c r="AR46" i="3" s="1"/>
  <c r="AS45" i="3"/>
  <c r="AQ45" i="3"/>
  <c r="AR45" i="3" s="1"/>
  <c r="AP45" i="3"/>
  <c r="AS44" i="3"/>
  <c r="AR44" i="3"/>
  <c r="AQ44" i="3"/>
  <c r="AP44" i="3"/>
  <c r="AS43" i="3"/>
  <c r="AQ43" i="3"/>
  <c r="AP43" i="3"/>
  <c r="AR43" i="3" s="1"/>
  <c r="AS42" i="3"/>
  <c r="AQ42" i="3"/>
  <c r="AP42" i="3"/>
  <c r="AR42" i="3" s="1"/>
  <c r="AS41" i="3"/>
  <c r="AQ41" i="3"/>
  <c r="AR41" i="3" s="1"/>
  <c r="AP41" i="3"/>
  <c r="AS40" i="3"/>
  <c r="AR40" i="3"/>
  <c r="AQ40" i="3"/>
  <c r="AP40" i="3"/>
  <c r="AS39" i="3"/>
  <c r="AQ39" i="3"/>
  <c r="AP39" i="3"/>
  <c r="AR39" i="3" s="1"/>
  <c r="AS38" i="3"/>
  <c r="AQ38" i="3"/>
  <c r="AP38" i="3"/>
  <c r="AR38" i="3" s="1"/>
  <c r="AS37" i="3"/>
  <c r="AQ37" i="3"/>
  <c r="AP37" i="3"/>
  <c r="AR37" i="3" s="1"/>
  <c r="AP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V6" i="11"/>
  <c r="U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L7" i="8"/>
  <c r="AJ7" i="8"/>
  <c r="AI7" i="8"/>
  <c r="AK7" i="8" s="1"/>
  <c r="AG7" i="8"/>
  <c r="AF7" i="8"/>
  <c r="AS7" i="8"/>
  <c r="AR7" i="8"/>
  <c r="AN7" i="8"/>
  <c r="AM7" i="8"/>
  <c r="AR9" i="7"/>
  <c r="AO9" i="7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AT76" i="10"/>
  <c r="AU76" i="10"/>
  <c r="AV76" i="10"/>
  <c r="AW76" i="10"/>
  <c r="AX76" i="10"/>
  <c r="AY76" i="10"/>
  <c r="AZ76" i="10"/>
  <c r="BA76" i="10"/>
  <c r="BB76" i="10"/>
  <c r="BC76" i="10"/>
  <c r="BD76" i="10"/>
  <c r="BE76" i="10"/>
  <c r="BF76" i="10"/>
  <c r="BG76" i="10"/>
  <c r="BH76" i="10"/>
  <c r="BI76" i="10"/>
  <c r="BJ76" i="10"/>
  <c r="BK76" i="10"/>
  <c r="BL76" i="10"/>
  <c r="BM76" i="10"/>
  <c r="BN76" i="10"/>
  <c r="BO76" i="10"/>
  <c r="BP76" i="10"/>
  <c r="AS30" i="3"/>
  <c r="AS31" i="3"/>
  <c r="AM7" i="3"/>
  <c r="AN7" i="3"/>
  <c r="AP7" i="3"/>
  <c r="AQ7" i="3"/>
  <c r="AS7" i="3"/>
  <c r="AM8" i="3"/>
  <c r="AN8" i="3"/>
  <c r="AP8" i="3"/>
  <c r="AR8" i="3" s="1"/>
  <c r="AQ8" i="3"/>
  <c r="AS8" i="3"/>
  <c r="AM9" i="3"/>
  <c r="AN9" i="3"/>
  <c r="AP9" i="3"/>
  <c r="AQ9" i="3"/>
  <c r="AS9" i="3"/>
  <c r="AM10" i="3"/>
  <c r="AN10" i="3"/>
  <c r="AP10" i="3"/>
  <c r="AQ10" i="3"/>
  <c r="AS10" i="3"/>
  <c r="AM11" i="3"/>
  <c r="AO11" i="3" s="1"/>
  <c r="AN11" i="3"/>
  <c r="AP11" i="3"/>
  <c r="AR11" i="3" s="1"/>
  <c r="AQ11" i="3"/>
  <c r="AS11" i="3"/>
  <c r="AM12" i="3"/>
  <c r="AN12" i="3"/>
  <c r="AP12" i="3"/>
  <c r="AQ12" i="3"/>
  <c r="AR12" i="3" s="1"/>
  <c r="AS12" i="3"/>
  <c r="AM13" i="3"/>
  <c r="AO13" i="3" s="1"/>
  <c r="AN13" i="3"/>
  <c r="AP13" i="3"/>
  <c r="AQ13" i="3"/>
  <c r="AS13" i="3"/>
  <c r="AM14" i="3"/>
  <c r="AN14" i="3"/>
  <c r="AP14" i="3"/>
  <c r="AQ14" i="3"/>
  <c r="AS14" i="3"/>
  <c r="AM15" i="3"/>
  <c r="AN15" i="3"/>
  <c r="AO15" i="3" s="1"/>
  <c r="AP15" i="3"/>
  <c r="AQ15" i="3"/>
  <c r="AS15" i="3"/>
  <c r="AM16" i="3"/>
  <c r="AN16" i="3"/>
  <c r="AP16" i="3"/>
  <c r="AQ16" i="3"/>
  <c r="AS16" i="3"/>
  <c r="AM17" i="3"/>
  <c r="AN17" i="3"/>
  <c r="AP17" i="3"/>
  <c r="AQ17" i="3"/>
  <c r="AS17" i="3"/>
  <c r="AM18" i="3"/>
  <c r="AN18" i="3"/>
  <c r="AP18" i="3"/>
  <c r="AQ18" i="3"/>
  <c r="AS18" i="3"/>
  <c r="AM19" i="3"/>
  <c r="AO19" i="3" s="1"/>
  <c r="AN19" i="3"/>
  <c r="AP19" i="3"/>
  <c r="AQ19" i="3"/>
  <c r="AS19" i="3"/>
  <c r="AM20" i="3"/>
  <c r="AO20" i="3" s="1"/>
  <c r="AN20" i="3"/>
  <c r="AP20" i="3"/>
  <c r="AR20" i="3" s="1"/>
  <c r="AQ20" i="3"/>
  <c r="AS20" i="3"/>
  <c r="AM21" i="3"/>
  <c r="AN21" i="3"/>
  <c r="AO21" i="3"/>
  <c r="AP21" i="3"/>
  <c r="AQ21" i="3"/>
  <c r="AS21" i="3"/>
  <c r="AM22" i="3"/>
  <c r="AN22" i="3"/>
  <c r="AP22" i="3"/>
  <c r="AQ22" i="3"/>
  <c r="AS22" i="3"/>
  <c r="AM23" i="3"/>
  <c r="AN23" i="3"/>
  <c r="AP23" i="3"/>
  <c r="AQ23" i="3"/>
  <c r="AS23" i="3"/>
  <c r="AM24" i="3"/>
  <c r="AN24" i="3"/>
  <c r="AP24" i="3"/>
  <c r="AR24" i="3" s="1"/>
  <c r="AQ24" i="3"/>
  <c r="AS24" i="3"/>
  <c r="AM25" i="3"/>
  <c r="AO25" i="3" s="1"/>
  <c r="AN25" i="3"/>
  <c r="AP25" i="3"/>
  <c r="AQ25" i="3"/>
  <c r="AM26" i="3"/>
  <c r="AN26" i="3"/>
  <c r="AP26" i="3"/>
  <c r="AQ26" i="3"/>
  <c r="AS26" i="3"/>
  <c r="AM27" i="3"/>
  <c r="AN27" i="3"/>
  <c r="AP27" i="3"/>
  <c r="AQ27" i="3"/>
  <c r="AS27" i="3"/>
  <c r="AM28" i="3"/>
  <c r="AN28" i="3"/>
  <c r="AO28" i="3"/>
  <c r="AP28" i="3"/>
  <c r="AR28" i="3" s="1"/>
  <c r="AQ28" i="3"/>
  <c r="AS28" i="3"/>
  <c r="AM29" i="3"/>
  <c r="AN29" i="3"/>
  <c r="AP29" i="3"/>
  <c r="AR29" i="3" s="1"/>
  <c r="AQ29" i="3"/>
  <c r="AS29" i="3"/>
  <c r="AM30" i="3"/>
  <c r="AN30" i="3"/>
  <c r="AO30" i="3" s="1"/>
  <c r="AP30" i="3"/>
  <c r="AR30" i="3" s="1"/>
  <c r="AQ30" i="3"/>
  <c r="AM31" i="3"/>
  <c r="AN31" i="3"/>
  <c r="AP31" i="3"/>
  <c r="AQ31" i="3"/>
  <c r="AR31" i="3" s="1"/>
  <c r="AM32" i="3"/>
  <c r="AN32" i="3"/>
  <c r="AP32" i="3"/>
  <c r="AR32" i="3" s="1"/>
  <c r="AQ32" i="3"/>
  <c r="AS32" i="3"/>
  <c r="AM33" i="3"/>
  <c r="AO33" i="3" s="1"/>
  <c r="AN33" i="3"/>
  <c r="AP33" i="3"/>
  <c r="AQ33" i="3"/>
  <c r="AS33" i="3"/>
  <c r="AS34" i="3"/>
  <c r="AM35" i="3"/>
  <c r="AN35" i="3"/>
  <c r="AO35" i="3" s="1"/>
  <c r="AP35" i="3"/>
  <c r="AQ35" i="3"/>
  <c r="AS35" i="3"/>
  <c r="AM36" i="3"/>
  <c r="AN36" i="3"/>
  <c r="AP36" i="3"/>
  <c r="AR36" i="3" s="1"/>
  <c r="AQ36" i="3"/>
  <c r="AS36" i="3"/>
  <c r="AM37" i="3"/>
  <c r="AN37" i="3"/>
  <c r="AM38" i="3"/>
  <c r="AN38" i="3"/>
  <c r="AM39" i="3"/>
  <c r="AN39" i="3"/>
  <c r="AM40" i="3"/>
  <c r="AO40" i="3" s="1"/>
  <c r="AN40" i="3"/>
  <c r="AM41" i="3"/>
  <c r="AN41" i="3"/>
  <c r="AM42" i="3"/>
  <c r="AN42" i="3"/>
  <c r="AO42" i="3"/>
  <c r="AM43" i="3"/>
  <c r="AO43" i="3" s="1"/>
  <c r="AN43" i="3"/>
  <c r="AM44" i="3"/>
  <c r="AO44" i="3" s="1"/>
  <c r="AN44" i="3"/>
  <c r="AM45" i="3"/>
  <c r="AN45" i="3"/>
  <c r="AM46" i="3"/>
  <c r="AO46" i="3" s="1"/>
  <c r="AN46" i="3"/>
  <c r="AM47" i="3"/>
  <c r="AN47" i="3"/>
  <c r="AM48" i="3"/>
  <c r="AN48" i="3"/>
  <c r="AM49" i="3"/>
  <c r="AN49" i="3"/>
  <c r="AM50" i="3"/>
  <c r="AO50" i="3" s="1"/>
  <c r="AN50" i="3"/>
  <c r="AM51" i="3"/>
  <c r="AN51" i="3"/>
  <c r="AO51" i="3"/>
  <c r="AM52" i="3"/>
  <c r="AN52" i="3"/>
  <c r="AF33" i="3"/>
  <c r="AG33" i="3"/>
  <c r="AI33" i="3"/>
  <c r="AJ33" i="3"/>
  <c r="AL33" i="3"/>
  <c r="AF34" i="3"/>
  <c r="AG34" i="3"/>
  <c r="AI34" i="3"/>
  <c r="AJ34" i="3"/>
  <c r="AL34" i="3"/>
  <c r="Y33" i="3"/>
  <c r="Z33" i="3"/>
  <c r="AB33" i="3"/>
  <c r="AC33" i="3"/>
  <c r="AE33" i="3"/>
  <c r="Y34" i="3"/>
  <c r="Z34" i="3"/>
  <c r="AB34" i="3"/>
  <c r="AC34" i="3"/>
  <c r="AE34" i="3"/>
  <c r="R33" i="3"/>
  <c r="S33" i="3"/>
  <c r="U33" i="3"/>
  <c r="V33" i="3"/>
  <c r="X33" i="3"/>
  <c r="R34" i="3"/>
  <c r="S34" i="3"/>
  <c r="T34" i="3" s="1"/>
  <c r="U34" i="3"/>
  <c r="V34" i="3"/>
  <c r="X34" i="3"/>
  <c r="K33" i="3"/>
  <c r="L33" i="3"/>
  <c r="N33" i="3"/>
  <c r="O33" i="3"/>
  <c r="K34" i="3"/>
  <c r="M34" i="3" s="1"/>
  <c r="L34" i="3"/>
  <c r="N34" i="3"/>
  <c r="O34" i="3"/>
  <c r="D33" i="3"/>
  <c r="F33" i="3" s="1"/>
  <c r="E33" i="3"/>
  <c r="G33" i="3"/>
  <c r="H33" i="3"/>
  <c r="D34" i="3"/>
  <c r="E34" i="3"/>
  <c r="G34" i="3"/>
  <c r="H34" i="3"/>
  <c r="Q34" i="3"/>
  <c r="J34" i="3"/>
  <c r="AM13" i="11" l="1"/>
  <c r="AM10" i="11"/>
  <c r="AM9" i="11"/>
  <c r="AM12" i="11"/>
  <c r="AR53" i="3"/>
  <c r="AO7" i="8"/>
  <c r="AH7" i="8"/>
  <c r="P34" i="3"/>
  <c r="T33" i="3"/>
  <c r="AO14" i="3"/>
  <c r="AR26" i="3"/>
  <c r="AO23" i="3"/>
  <c r="AO17" i="3"/>
  <c r="AH33" i="3"/>
  <c r="AO45" i="3"/>
  <c r="AO36" i="3"/>
  <c r="AO32" i="3"/>
  <c r="AR22" i="3"/>
  <c r="AR16" i="3"/>
  <c r="AO7" i="3"/>
  <c r="AR10" i="3"/>
  <c r="AO39" i="3"/>
  <c r="AR13" i="3"/>
  <c r="M33" i="3"/>
  <c r="AO16" i="3"/>
  <c r="AO31" i="3"/>
  <c r="AR9" i="3"/>
  <c r="W34" i="3"/>
  <c r="AR18" i="3"/>
  <c r="AR15" i="3"/>
  <c r="AK34" i="3"/>
  <c r="AO24" i="3"/>
  <c r="AO18" i="3"/>
  <c r="AO37" i="3"/>
  <c r="AR23" i="3"/>
  <c r="AR17" i="3"/>
  <c r="AO8" i="3"/>
  <c r="AO9" i="3"/>
  <c r="P33" i="3"/>
  <c r="AD34" i="3"/>
  <c r="AK33" i="3"/>
  <c r="AO22" i="3"/>
  <c r="AR19" i="3"/>
  <c r="AA34" i="3"/>
  <c r="AR33" i="3"/>
  <c r="AR27" i="3"/>
  <c r="I34" i="3"/>
  <c r="AO48" i="3"/>
  <c r="AO27" i="3"/>
  <c r="AR21" i="3"/>
  <c r="AR14" i="3"/>
  <c r="F34" i="3"/>
  <c r="AD33" i="3"/>
  <c r="I33" i="3"/>
  <c r="AA33" i="3"/>
  <c r="AO29" i="3"/>
  <c r="AR7" i="3"/>
  <c r="AO47" i="3"/>
  <c r="AO26" i="3"/>
  <c r="AO10" i="3"/>
  <c r="W33" i="3"/>
  <c r="AR25" i="3"/>
  <c r="AH34" i="3"/>
  <c r="AO52" i="3"/>
  <c r="AO41" i="3"/>
  <c r="AO38" i="3"/>
  <c r="AR35" i="3"/>
  <c r="AO12" i="3"/>
  <c r="AI17" i="4" l="1"/>
  <c r="AJ18" i="4"/>
  <c r="AI18" i="4"/>
  <c r="AK18" i="4" s="1"/>
  <c r="AJ17" i="4"/>
  <c r="AL17" i="4"/>
  <c r="AL18" i="4"/>
  <c r="AK17" i="4" l="1"/>
  <c r="BR93" i="10"/>
  <c r="BS93" i="10"/>
  <c r="BT93" i="10"/>
  <c r="BU93" i="10"/>
  <c r="BV93" i="10"/>
  <c r="BW93" i="10"/>
  <c r="BX93" i="10"/>
  <c r="BY93" i="10"/>
  <c r="AM11" i="9" s="1"/>
  <c r="BZ93" i="10"/>
  <c r="AP11" i="9" s="1"/>
  <c r="CA93" i="10"/>
  <c r="AS11" i="9" s="1"/>
  <c r="BQ93" i="10"/>
  <c r="AM10" i="9"/>
  <c r="AN10" i="9"/>
  <c r="AP10" i="9"/>
  <c r="AQ10" i="9"/>
  <c r="AS10" i="9"/>
  <c r="AQ7" i="9"/>
  <c r="AM8" i="7"/>
  <c r="AN8" i="7"/>
  <c r="AS8" i="7"/>
  <c r="AM9" i="7"/>
  <c r="AN9" i="7"/>
  <c r="AS9" i="7"/>
  <c r="AM11" i="7"/>
  <c r="AN11" i="7"/>
  <c r="AR11" i="7"/>
  <c r="AS11" i="7"/>
  <c r="AM12" i="7"/>
  <c r="AO12" i="7" s="1"/>
  <c r="AN12" i="7"/>
  <c r="AR12" i="7"/>
  <c r="AS12" i="7"/>
  <c r="AM13" i="7"/>
  <c r="AO13" i="7" s="1"/>
  <c r="AN13" i="7"/>
  <c r="AS13" i="7"/>
  <c r="AM14" i="7"/>
  <c r="AN14" i="7"/>
  <c r="AS14" i="7"/>
  <c r="AM16" i="7"/>
  <c r="AO16" i="7" s="1"/>
  <c r="AN16" i="7"/>
  <c r="AS16" i="7"/>
  <c r="AN7" i="7"/>
  <c r="AQ16" i="6"/>
  <c r="AP16" i="6"/>
  <c r="AS15" i="6"/>
  <c r="AS16" i="6"/>
  <c r="AP15" i="6"/>
  <c r="AS8" i="6"/>
  <c r="AS9" i="6"/>
  <c r="AS10" i="6"/>
  <c r="AS11" i="6"/>
  <c r="AS12" i="6"/>
  <c r="AS13" i="6"/>
  <c r="AS7" i="6"/>
  <c r="AP8" i="6"/>
  <c r="AQ8" i="6"/>
  <c r="AP9" i="6"/>
  <c r="AQ9" i="6"/>
  <c r="AP10" i="6"/>
  <c r="AQ10" i="6"/>
  <c r="AP11" i="6"/>
  <c r="AQ11" i="6"/>
  <c r="AP12" i="6"/>
  <c r="AQ12" i="6"/>
  <c r="AP13" i="6"/>
  <c r="AQ13" i="6"/>
  <c r="AQ15" i="6"/>
  <c r="AQ7" i="6"/>
  <c r="AP7" i="6"/>
  <c r="AM16" i="6"/>
  <c r="AN16" i="6"/>
  <c r="AN15" i="6"/>
  <c r="AM15" i="6"/>
  <c r="AO15" i="6" s="1"/>
  <c r="AM8" i="6"/>
  <c r="AO8" i="6" s="1"/>
  <c r="AN8" i="6"/>
  <c r="AM9" i="6"/>
  <c r="AN9" i="6"/>
  <c r="AM10" i="6"/>
  <c r="AO10" i="6" s="1"/>
  <c r="AN10" i="6"/>
  <c r="AM11" i="6"/>
  <c r="AO11" i="6" s="1"/>
  <c r="AN11" i="6"/>
  <c r="AM12" i="6"/>
  <c r="AN12" i="6"/>
  <c r="AM13" i="6"/>
  <c r="AN13" i="6"/>
  <c r="AN7" i="6"/>
  <c r="AM7" i="6"/>
  <c r="AP8" i="5"/>
  <c r="AQ8" i="5"/>
  <c r="AP9" i="5"/>
  <c r="AQ9" i="5"/>
  <c r="AQ7" i="5"/>
  <c r="AP7" i="5"/>
  <c r="AM8" i="5"/>
  <c r="AO8" i="5" s="1"/>
  <c r="AN8" i="5"/>
  <c r="AM9" i="5"/>
  <c r="AO9" i="5" s="1"/>
  <c r="AN9" i="5"/>
  <c r="AS8" i="5"/>
  <c r="AS9" i="5"/>
  <c r="AS7" i="5"/>
  <c r="AN7" i="5"/>
  <c r="AM7" i="5"/>
  <c r="AS17" i="4"/>
  <c r="AS18" i="4"/>
  <c r="AS16" i="4"/>
  <c r="AQ17" i="4"/>
  <c r="AQ16" i="4"/>
  <c r="AP16" i="4"/>
  <c r="AM17" i="4"/>
  <c r="AN17" i="4"/>
  <c r="AN16" i="4"/>
  <c r="AM16" i="4"/>
  <c r="AN15" i="4"/>
  <c r="AM15" i="4"/>
  <c r="AN14" i="4"/>
  <c r="AM14" i="4"/>
  <c r="AQ18" i="4"/>
  <c r="AP18" i="4"/>
  <c r="AN18" i="4"/>
  <c r="AM18" i="4"/>
  <c r="AS8" i="4"/>
  <c r="AS9" i="4"/>
  <c r="AS10" i="4"/>
  <c r="AS11" i="4"/>
  <c r="AS12" i="4"/>
  <c r="AS13" i="4"/>
  <c r="AS14" i="4"/>
  <c r="AS15" i="4"/>
  <c r="AS7" i="4"/>
  <c r="CA85" i="10"/>
  <c r="AS15" i="7" s="1"/>
  <c r="BZ85" i="10"/>
  <c r="BY85" i="10"/>
  <c r="BV85" i="10"/>
  <c r="BU85" i="10"/>
  <c r="BT85" i="10"/>
  <c r="AN15" i="7" s="1"/>
  <c r="BS85" i="10"/>
  <c r="AM15" i="7" s="1"/>
  <c r="AO15" i="7" s="1"/>
  <c r="BR85" i="10"/>
  <c r="BQ85" i="10"/>
  <c r="BX84" i="10"/>
  <c r="BX85" i="10" s="1"/>
  <c r="BW84" i="10"/>
  <c r="BW85" i="10" s="1"/>
  <c r="CA80" i="10"/>
  <c r="AS10" i="7" s="1"/>
  <c r="BZ80" i="10"/>
  <c r="BZ87" i="10" s="1"/>
  <c r="BY80" i="10"/>
  <c r="BX80" i="10"/>
  <c r="BW80" i="10"/>
  <c r="BV80" i="10"/>
  <c r="BV87" i="10" s="1"/>
  <c r="BU80" i="10"/>
  <c r="BU87" i="10" s="1"/>
  <c r="BT80" i="10"/>
  <c r="BS80" i="10"/>
  <c r="BR80" i="10"/>
  <c r="BQ80" i="10"/>
  <c r="CA74" i="10"/>
  <c r="BZ74" i="10"/>
  <c r="BZ76" i="10" s="1"/>
  <c r="BY74" i="10"/>
  <c r="BY76" i="10" s="1"/>
  <c r="BX74" i="10"/>
  <c r="BX76" i="10" s="1"/>
  <c r="BW74" i="10"/>
  <c r="BW76" i="10" s="1"/>
  <c r="BV74" i="10"/>
  <c r="BV76" i="10" s="1"/>
  <c r="BU74" i="10"/>
  <c r="BU76" i="10" s="1"/>
  <c r="BT74" i="10"/>
  <c r="BT76" i="10" s="1"/>
  <c r="BS74" i="10"/>
  <c r="BS76" i="10" s="1"/>
  <c r="BR74" i="10"/>
  <c r="BR76" i="10" s="1"/>
  <c r="BQ74" i="10"/>
  <c r="BQ76" i="10" s="1"/>
  <c r="CA66" i="10"/>
  <c r="AS10" i="5" s="1"/>
  <c r="BZ66" i="10"/>
  <c r="BY66" i="10"/>
  <c r="BX66" i="10"/>
  <c r="BW66" i="10"/>
  <c r="BV66" i="10"/>
  <c r="AQ10" i="5" s="1"/>
  <c r="BU66" i="10"/>
  <c r="AP10" i="5" s="1"/>
  <c r="BT66" i="10"/>
  <c r="AN10" i="5" s="1"/>
  <c r="BS66" i="10"/>
  <c r="AM10" i="5" s="1"/>
  <c r="BR66" i="10"/>
  <c r="BQ66" i="10"/>
  <c r="CA62" i="10"/>
  <c r="AS19" i="4" s="1"/>
  <c r="BZ62" i="10"/>
  <c r="BY62" i="10"/>
  <c r="BX62" i="10"/>
  <c r="BW62" i="10"/>
  <c r="BV62" i="10"/>
  <c r="AQ19" i="4" s="1"/>
  <c r="BU62" i="10"/>
  <c r="AP19" i="4" s="1"/>
  <c r="BT62" i="10"/>
  <c r="AN19" i="4" s="1"/>
  <c r="BS62" i="10"/>
  <c r="AM19" i="4" s="1"/>
  <c r="BR62" i="10"/>
  <c r="BQ62" i="10"/>
  <c r="CA51" i="10"/>
  <c r="BZ51" i="10"/>
  <c r="BY51" i="10"/>
  <c r="BX51" i="10"/>
  <c r="BW51" i="10"/>
  <c r="BV51" i="10"/>
  <c r="BU51" i="10"/>
  <c r="BT51" i="10"/>
  <c r="BS51" i="10"/>
  <c r="BR51" i="10"/>
  <c r="BQ51" i="10"/>
  <c r="AP17" i="4"/>
  <c r="AS7" i="7"/>
  <c r="AS9" i="9"/>
  <c r="AS7" i="9"/>
  <c r="AP7" i="9"/>
  <c r="AN7" i="9"/>
  <c r="AM7" i="9"/>
  <c r="AQ9" i="9"/>
  <c r="AP9" i="9"/>
  <c r="AN9" i="9"/>
  <c r="AM9" i="9"/>
  <c r="AN10" i="7" l="1"/>
  <c r="AM10" i="7"/>
  <c r="AO10" i="7"/>
  <c r="AO10" i="5"/>
  <c r="AO9" i="6"/>
  <c r="AR13" i="7"/>
  <c r="BQ87" i="10"/>
  <c r="BR87" i="10"/>
  <c r="BR101" i="10" s="1"/>
  <c r="AM14" i="6"/>
  <c r="AO16" i="6"/>
  <c r="AR16" i="7"/>
  <c r="CA76" i="10"/>
  <c r="CA101" i="10" s="1"/>
  <c r="AS14" i="6"/>
  <c r="AO13" i="6"/>
  <c r="AM53" i="3"/>
  <c r="AN53" i="3"/>
  <c r="AR15" i="6"/>
  <c r="AO7" i="9"/>
  <c r="AO14" i="7"/>
  <c r="AO12" i="6"/>
  <c r="AR15" i="7"/>
  <c r="AO19" i="4"/>
  <c r="AM17" i="6"/>
  <c r="AO17" i="6" s="1"/>
  <c r="AN17" i="6"/>
  <c r="AP17" i="6"/>
  <c r="AQ17" i="6"/>
  <c r="BZ101" i="10"/>
  <c r="BY87" i="10"/>
  <c r="BY101" i="10" s="1"/>
  <c r="AN14" i="6"/>
  <c r="AO14" i="6" s="1"/>
  <c r="AQ14" i="6"/>
  <c r="AO8" i="7"/>
  <c r="CA87" i="10"/>
  <c r="AS17" i="7" s="1"/>
  <c r="AP14" i="6"/>
  <c r="AQ11" i="9"/>
  <c r="AR11" i="9" s="1"/>
  <c r="BX87" i="10"/>
  <c r="BX101" i="10" s="1"/>
  <c r="BQ101" i="10"/>
  <c r="AN11" i="9"/>
  <c r="AO11" i="9" s="1"/>
  <c r="AR14" i="7"/>
  <c r="BS87" i="10"/>
  <c r="BS101" i="10" s="1"/>
  <c r="BU101" i="10"/>
  <c r="BT87" i="10"/>
  <c r="BV101" i="10"/>
  <c r="BW87" i="10"/>
  <c r="AR17" i="7" s="1"/>
  <c r="AO11" i="7"/>
  <c r="AR8" i="7"/>
  <c r="AR19" i="4"/>
  <c r="AO14" i="4"/>
  <c r="AR7" i="9"/>
  <c r="AR9" i="9"/>
  <c r="AO9" i="9"/>
  <c r="AO53" i="3" l="1"/>
  <c r="AS17" i="6"/>
  <c r="BW101" i="10"/>
  <c r="AN17" i="7"/>
  <c r="AR10" i="7"/>
  <c r="AM17" i="7"/>
  <c r="AO17" i="7" s="1"/>
  <c r="BT101" i="10"/>
  <c r="AR7" i="7" l="1"/>
  <c r="AM7" i="7"/>
  <c r="AO7" i="7" s="1"/>
  <c r="AO17" i="4"/>
  <c r="AR17" i="4"/>
  <c r="AR18" i="4" l="1"/>
  <c r="AO18" i="4"/>
  <c r="D10" i="9"/>
  <c r="E10" i="9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J11" i="9" s="1"/>
  <c r="Q93" i="10"/>
  <c r="R93" i="10"/>
  <c r="S93" i="10"/>
  <c r="T93" i="10"/>
  <c r="U93" i="10"/>
  <c r="V93" i="10"/>
  <c r="W93" i="10"/>
  <c r="X93" i="10"/>
  <c r="Y93" i="10"/>
  <c r="Z93" i="10"/>
  <c r="AD93" i="10"/>
  <c r="AE93" i="10"/>
  <c r="AF93" i="10"/>
  <c r="R11" i="9" s="1"/>
  <c r="AG93" i="10"/>
  <c r="S11" i="9" s="1"/>
  <c r="AH93" i="10"/>
  <c r="U11" i="9" s="1"/>
  <c r="AI93" i="10"/>
  <c r="AJ93" i="10"/>
  <c r="AK93" i="10"/>
  <c r="AL93" i="10"/>
  <c r="AM93" i="10"/>
  <c r="AN93" i="10"/>
  <c r="AO93" i="10"/>
  <c r="AP93" i="10"/>
  <c r="X11" i="9" s="1"/>
  <c r="AQ93" i="10"/>
  <c r="AR93" i="10"/>
  <c r="AS93" i="10"/>
  <c r="Y11" i="9" s="1"/>
  <c r="AT93" i="10"/>
  <c r="AU93" i="10"/>
  <c r="AB11" i="9" s="1"/>
  <c r="AV93" i="10"/>
  <c r="AC11" i="9" s="1"/>
  <c r="AW93" i="10"/>
  <c r="AX93" i="10"/>
  <c r="AY93" i="10"/>
  <c r="AZ93" i="10"/>
  <c r="BA93" i="10"/>
  <c r="BB93" i="10"/>
  <c r="BC93" i="10"/>
  <c r="AE11" i="9" s="1"/>
  <c r="BD93" i="10"/>
  <c r="BE93" i="10"/>
  <c r="BF93" i="10"/>
  <c r="BG93" i="10"/>
  <c r="BH93" i="10"/>
  <c r="AI11" i="9" s="1"/>
  <c r="BI93" i="10"/>
  <c r="AJ11" i="9" s="1"/>
  <c r="BJ93" i="10"/>
  <c r="BK93" i="10"/>
  <c r="BL93" i="10"/>
  <c r="BM93" i="10"/>
  <c r="BN93" i="10"/>
  <c r="BO93" i="10"/>
  <c r="BP93" i="10"/>
  <c r="AL11" i="9" s="1"/>
  <c r="G10" i="9"/>
  <c r="H10" i="9"/>
  <c r="AP8" i="4"/>
  <c r="AQ8" i="4"/>
  <c r="AP9" i="4"/>
  <c r="AQ9" i="4"/>
  <c r="AP10" i="4"/>
  <c r="AQ10" i="4"/>
  <c r="AP11" i="4"/>
  <c r="AQ11" i="4"/>
  <c r="AP12" i="4"/>
  <c r="AQ12" i="4"/>
  <c r="AP13" i="4"/>
  <c r="AQ13" i="4"/>
  <c r="AP14" i="4"/>
  <c r="AQ14" i="4"/>
  <c r="AP15" i="4"/>
  <c r="AQ15" i="4"/>
  <c r="AQ7" i="4"/>
  <c r="AM8" i="4"/>
  <c r="AN8" i="4"/>
  <c r="AM9" i="4"/>
  <c r="AN9" i="4"/>
  <c r="AO9" i="4" s="1"/>
  <c r="AM10" i="4"/>
  <c r="AN10" i="4"/>
  <c r="AM11" i="4"/>
  <c r="AN11" i="4"/>
  <c r="AM12" i="4"/>
  <c r="AN12" i="4"/>
  <c r="AM13" i="4"/>
  <c r="AN13" i="4"/>
  <c r="AP7" i="4"/>
  <c r="AN7" i="4"/>
  <c r="AM7" i="4"/>
  <c r="AR16" i="4"/>
  <c r="AL8" i="9"/>
  <c r="AL9" i="9"/>
  <c r="AL10" i="9"/>
  <c r="AL7" i="9"/>
  <c r="AI8" i="9"/>
  <c r="AJ8" i="9"/>
  <c r="AI9" i="9"/>
  <c r="AJ9" i="9"/>
  <c r="AI10" i="9"/>
  <c r="AJ10" i="9"/>
  <c r="AJ7" i="9"/>
  <c r="AI7" i="9"/>
  <c r="AG9" i="9"/>
  <c r="AF9" i="9"/>
  <c r="AG8" i="9"/>
  <c r="AF8" i="9"/>
  <c r="AF7" i="9"/>
  <c r="AG7" i="9"/>
  <c r="AG10" i="9"/>
  <c r="AF10" i="9"/>
  <c r="Z11" i="9" l="1"/>
  <c r="AA11" i="9"/>
  <c r="AD11" i="9"/>
  <c r="T11" i="9"/>
  <c r="AK11" i="9"/>
  <c r="H11" i="9"/>
  <c r="AG11" i="9"/>
  <c r="G11" i="9"/>
  <c r="I11" i="9" s="1"/>
  <c r="AF11" i="9"/>
  <c r="AH11" i="9" s="1"/>
  <c r="E11" i="9"/>
  <c r="D11" i="9"/>
  <c r="F11" i="9" s="1"/>
  <c r="V11" i="9"/>
  <c r="W11" i="9" s="1"/>
  <c r="AR7" i="4"/>
  <c r="AK8" i="9"/>
  <c r="AO12" i="4"/>
  <c r="AK7" i="9"/>
  <c r="F10" i="9"/>
  <c r="AH9" i="9"/>
  <c r="AO15" i="4"/>
  <c r="AO13" i="4"/>
  <c r="AK9" i="9"/>
  <c r="AO10" i="4"/>
  <c r="AK10" i="9"/>
  <c r="AH7" i="9"/>
  <c r="AH8" i="9"/>
  <c r="AO8" i="4"/>
  <c r="AO16" i="4"/>
  <c r="AH10" i="9"/>
  <c r="AO11" i="4"/>
  <c r="I10" i="9"/>
  <c r="AL8" i="7" l="1"/>
  <c r="AL9" i="7"/>
  <c r="AL10" i="7"/>
  <c r="AL11" i="7"/>
  <c r="AL12" i="7"/>
  <c r="AL13" i="7"/>
  <c r="AL14" i="7"/>
  <c r="AL15" i="7"/>
  <c r="AL16" i="7"/>
  <c r="AL7" i="7"/>
  <c r="AJ8" i="7"/>
  <c r="AJ9" i="7"/>
  <c r="AJ10" i="7"/>
  <c r="AJ11" i="7"/>
  <c r="AJ12" i="7"/>
  <c r="AJ13" i="7"/>
  <c r="AK13" i="7" s="1"/>
  <c r="AJ14" i="7"/>
  <c r="AJ15" i="7"/>
  <c r="AJ16" i="7"/>
  <c r="AJ7" i="7"/>
  <c r="AF8" i="7"/>
  <c r="AG8" i="7"/>
  <c r="AF9" i="7"/>
  <c r="AG9" i="7"/>
  <c r="AF10" i="7"/>
  <c r="AG10" i="7"/>
  <c r="AF11" i="7"/>
  <c r="AG11" i="7"/>
  <c r="AF12" i="7"/>
  <c r="AG12" i="7"/>
  <c r="AF13" i="7"/>
  <c r="AG13" i="7"/>
  <c r="AF14" i="7"/>
  <c r="AG14" i="7"/>
  <c r="AH14" i="7" s="1"/>
  <c r="AF15" i="7"/>
  <c r="AG15" i="7"/>
  <c r="AF16" i="7"/>
  <c r="AG16" i="7"/>
  <c r="AG7" i="7"/>
  <c r="AF7" i="7"/>
  <c r="AL16" i="6"/>
  <c r="AL15" i="6"/>
  <c r="AF16" i="6"/>
  <c r="AF15" i="6"/>
  <c r="AL8" i="6"/>
  <c r="AL9" i="6"/>
  <c r="AL10" i="6"/>
  <c r="AL11" i="6"/>
  <c r="AL12" i="6"/>
  <c r="AL13" i="6"/>
  <c r="AL14" i="6"/>
  <c r="AL7" i="6"/>
  <c r="AF8" i="6"/>
  <c r="AG8" i="6"/>
  <c r="AI8" i="6"/>
  <c r="AJ8" i="6"/>
  <c r="AF9" i="6"/>
  <c r="AG9" i="6"/>
  <c r="AI9" i="6"/>
  <c r="AJ9" i="6"/>
  <c r="AK9" i="6" s="1"/>
  <c r="AF10" i="6"/>
  <c r="AG10" i="6"/>
  <c r="AI10" i="6"/>
  <c r="AJ10" i="6"/>
  <c r="AF11" i="6"/>
  <c r="AG11" i="6"/>
  <c r="AI11" i="6"/>
  <c r="AJ11" i="6"/>
  <c r="AF12" i="6"/>
  <c r="AG12" i="6"/>
  <c r="AI12" i="6"/>
  <c r="AJ12" i="6"/>
  <c r="AF13" i="6"/>
  <c r="AG13" i="6"/>
  <c r="AI13" i="6"/>
  <c r="AJ13" i="6"/>
  <c r="AF14" i="6"/>
  <c r="AG14" i="6"/>
  <c r="AI14" i="6"/>
  <c r="AJ14" i="6"/>
  <c r="AG15" i="6"/>
  <c r="AI15" i="6"/>
  <c r="AJ15" i="6"/>
  <c r="AJ7" i="6"/>
  <c r="AI7" i="6"/>
  <c r="AG7" i="6"/>
  <c r="AF7" i="6"/>
  <c r="AH14" i="6" l="1"/>
  <c r="AH8" i="6"/>
  <c r="AH13" i="7"/>
  <c r="AK10" i="7"/>
  <c r="AH13" i="6"/>
  <c r="AH15" i="6"/>
  <c r="AH10" i="6"/>
  <c r="AK12" i="7"/>
  <c r="AK10" i="6"/>
  <c r="AH12" i="6"/>
  <c r="AK11" i="6"/>
  <c r="AK15" i="6"/>
  <c r="AK14" i="7"/>
  <c r="AH11" i="7"/>
  <c r="AK8" i="7"/>
  <c r="AK8" i="6"/>
  <c r="AK16" i="7"/>
  <c r="AK13" i="6"/>
  <c r="AH15" i="7"/>
  <c r="AH16" i="7"/>
  <c r="AH10" i="7"/>
  <c r="AH9" i="6"/>
  <c r="AH8" i="7"/>
  <c r="AK12" i="6"/>
  <c r="AH11" i="6"/>
  <c r="AK14" i="6"/>
  <c r="AK11" i="7"/>
  <c r="AK15" i="7"/>
  <c r="AR17" i="6" l="1"/>
  <c r="AR10" i="6"/>
  <c r="AR11" i="6"/>
  <c r="AR12" i="6" l="1"/>
  <c r="AR13" i="6"/>
  <c r="AR14" i="6"/>
  <c r="AR9" i="6"/>
  <c r="AR8" i="6"/>
  <c r="AH7" i="6"/>
  <c r="AK7" i="6"/>
  <c r="AR7" i="5" l="1"/>
  <c r="D8" i="5"/>
  <c r="E8" i="5"/>
  <c r="G8" i="5"/>
  <c r="H8" i="5"/>
  <c r="J8" i="5"/>
  <c r="AI7" i="4"/>
  <c r="AE7" i="6"/>
  <c r="AC7" i="6"/>
  <c r="AB7" i="6"/>
  <c r="Z7" i="6"/>
  <c r="Y7" i="6"/>
  <c r="AL10" i="5"/>
  <c r="AJ10" i="5"/>
  <c r="AI10" i="5"/>
  <c r="AG10" i="5"/>
  <c r="AF10" i="5"/>
  <c r="AL9" i="5"/>
  <c r="AJ9" i="5"/>
  <c r="AI9" i="5"/>
  <c r="AG9" i="5"/>
  <c r="AF9" i="5"/>
  <c r="AL8" i="5"/>
  <c r="AJ8" i="5"/>
  <c r="AI8" i="5"/>
  <c r="AG8" i="5"/>
  <c r="AF8" i="5"/>
  <c r="AG18" i="4"/>
  <c r="AF18" i="4"/>
  <c r="AG17" i="4"/>
  <c r="AF17" i="4"/>
  <c r="AL16" i="4"/>
  <c r="AJ16" i="4"/>
  <c r="AI16" i="4"/>
  <c r="AG16" i="4"/>
  <c r="AF16" i="4"/>
  <c r="AL15" i="4"/>
  <c r="AJ15" i="4"/>
  <c r="AI15" i="4"/>
  <c r="AG15" i="4"/>
  <c r="AF15" i="4"/>
  <c r="AL14" i="4"/>
  <c r="AJ14" i="4"/>
  <c r="AI14" i="4"/>
  <c r="AG14" i="4"/>
  <c r="AF14" i="4"/>
  <c r="AL13" i="4"/>
  <c r="AJ13" i="4"/>
  <c r="AI13" i="4"/>
  <c r="AG13" i="4"/>
  <c r="AF13" i="4"/>
  <c r="AL12" i="4"/>
  <c r="AJ12" i="4"/>
  <c r="AI12" i="4"/>
  <c r="AG12" i="4"/>
  <c r="AF12" i="4"/>
  <c r="AL11" i="4"/>
  <c r="AJ11" i="4"/>
  <c r="AI11" i="4"/>
  <c r="AG11" i="4"/>
  <c r="AF11" i="4"/>
  <c r="AL10" i="4"/>
  <c r="AJ10" i="4"/>
  <c r="AI10" i="4"/>
  <c r="AG10" i="4"/>
  <c r="AF10" i="4"/>
  <c r="AL9" i="4"/>
  <c r="AJ9" i="4"/>
  <c r="AI9" i="4"/>
  <c r="AG9" i="4"/>
  <c r="AF9" i="4"/>
  <c r="AL8" i="4"/>
  <c r="AJ8" i="4"/>
  <c r="AI8" i="4"/>
  <c r="AG8" i="4"/>
  <c r="AF8" i="4"/>
  <c r="AL7" i="4"/>
  <c r="AJ7" i="4"/>
  <c r="AG7" i="4"/>
  <c r="AF7" i="4"/>
  <c r="AL52" i="3"/>
  <c r="AJ52" i="3"/>
  <c r="AI52" i="3"/>
  <c r="AG52" i="3"/>
  <c r="AF52" i="3"/>
  <c r="AL51" i="3"/>
  <c r="AJ51" i="3"/>
  <c r="AI51" i="3"/>
  <c r="AG51" i="3"/>
  <c r="AF51" i="3"/>
  <c r="AL50" i="3"/>
  <c r="AJ50" i="3"/>
  <c r="AI50" i="3"/>
  <c r="AG50" i="3"/>
  <c r="AF50" i="3"/>
  <c r="AL49" i="3"/>
  <c r="AJ49" i="3"/>
  <c r="AI49" i="3"/>
  <c r="AG49" i="3"/>
  <c r="AF49" i="3"/>
  <c r="AL48" i="3"/>
  <c r="AJ48" i="3"/>
  <c r="AI48" i="3"/>
  <c r="AG48" i="3"/>
  <c r="AF48" i="3"/>
  <c r="AL47" i="3"/>
  <c r="AJ47" i="3"/>
  <c r="AI47" i="3"/>
  <c r="AG47" i="3"/>
  <c r="AF47" i="3"/>
  <c r="AL46" i="3"/>
  <c r="AJ46" i="3"/>
  <c r="AI46" i="3"/>
  <c r="AG46" i="3"/>
  <c r="AF46" i="3"/>
  <c r="AL45" i="3"/>
  <c r="AJ45" i="3"/>
  <c r="AI45" i="3"/>
  <c r="AG45" i="3"/>
  <c r="AF45" i="3"/>
  <c r="AL44" i="3"/>
  <c r="AJ44" i="3"/>
  <c r="AI44" i="3"/>
  <c r="AG44" i="3"/>
  <c r="AF44" i="3"/>
  <c r="AL43" i="3"/>
  <c r="AJ43" i="3"/>
  <c r="AI43" i="3"/>
  <c r="AG43" i="3"/>
  <c r="AF43" i="3"/>
  <c r="AL42" i="3"/>
  <c r="AJ42" i="3"/>
  <c r="AI42" i="3"/>
  <c r="AG42" i="3"/>
  <c r="AF42" i="3"/>
  <c r="AL41" i="3"/>
  <c r="AJ41" i="3"/>
  <c r="AI41" i="3"/>
  <c r="AG41" i="3"/>
  <c r="AF41" i="3"/>
  <c r="AL40" i="3"/>
  <c r="AJ40" i="3"/>
  <c r="AI40" i="3"/>
  <c r="AG40" i="3"/>
  <c r="AF40" i="3"/>
  <c r="AL39" i="3"/>
  <c r="AJ39" i="3"/>
  <c r="AI39" i="3"/>
  <c r="AG39" i="3"/>
  <c r="AF39" i="3"/>
  <c r="AL38" i="3"/>
  <c r="AJ38" i="3"/>
  <c r="AI38" i="3"/>
  <c r="AG38" i="3"/>
  <c r="AF38" i="3"/>
  <c r="AL37" i="3"/>
  <c r="AJ37" i="3"/>
  <c r="AI37" i="3"/>
  <c r="AG37" i="3"/>
  <c r="AF37" i="3"/>
  <c r="AL36" i="3"/>
  <c r="AJ36" i="3"/>
  <c r="AI36" i="3"/>
  <c r="AG36" i="3"/>
  <c r="AF36" i="3"/>
  <c r="AL35" i="3"/>
  <c r="AJ35" i="3"/>
  <c r="AI35" i="3"/>
  <c r="AG35" i="3"/>
  <c r="AF35" i="3"/>
  <c r="AL32" i="3"/>
  <c r="AJ32" i="3"/>
  <c r="AI32" i="3"/>
  <c r="AG32" i="3"/>
  <c r="AF32" i="3"/>
  <c r="AL31" i="3"/>
  <c r="AJ31" i="3"/>
  <c r="AI31" i="3"/>
  <c r="AG31" i="3"/>
  <c r="AF31" i="3"/>
  <c r="AL30" i="3"/>
  <c r="AJ30" i="3"/>
  <c r="AI30" i="3"/>
  <c r="AG30" i="3"/>
  <c r="AF30" i="3"/>
  <c r="AL29" i="3"/>
  <c r="AJ29" i="3"/>
  <c r="AI29" i="3"/>
  <c r="AG29" i="3"/>
  <c r="AF29" i="3"/>
  <c r="AL28" i="3"/>
  <c r="AJ28" i="3"/>
  <c r="AI28" i="3"/>
  <c r="AG28" i="3"/>
  <c r="AF28" i="3"/>
  <c r="AL27" i="3"/>
  <c r="AJ27" i="3"/>
  <c r="AI27" i="3"/>
  <c r="AG27" i="3"/>
  <c r="AF27" i="3"/>
  <c r="AL26" i="3"/>
  <c r="AJ26" i="3"/>
  <c r="AI26" i="3"/>
  <c r="AG26" i="3"/>
  <c r="AF26" i="3"/>
  <c r="AL25" i="3"/>
  <c r="AJ25" i="3"/>
  <c r="AI25" i="3"/>
  <c r="AG25" i="3"/>
  <c r="AF25" i="3"/>
  <c r="AL24" i="3"/>
  <c r="AJ24" i="3"/>
  <c r="AI24" i="3"/>
  <c r="AG24" i="3"/>
  <c r="AF24" i="3"/>
  <c r="AL23" i="3"/>
  <c r="AJ23" i="3"/>
  <c r="AI23" i="3"/>
  <c r="AG23" i="3"/>
  <c r="AF23" i="3"/>
  <c r="AL22" i="3"/>
  <c r="AJ22" i="3"/>
  <c r="AI22" i="3"/>
  <c r="AG22" i="3"/>
  <c r="AF22" i="3"/>
  <c r="AL21" i="3"/>
  <c r="AJ21" i="3"/>
  <c r="AI21" i="3"/>
  <c r="AG21" i="3"/>
  <c r="AF21" i="3"/>
  <c r="AL20" i="3"/>
  <c r="AJ20" i="3"/>
  <c r="AI20" i="3"/>
  <c r="AG20" i="3"/>
  <c r="AF20" i="3"/>
  <c r="AL19" i="3"/>
  <c r="AJ19" i="3"/>
  <c r="AI19" i="3"/>
  <c r="AG19" i="3"/>
  <c r="AF19" i="3"/>
  <c r="AL18" i="3"/>
  <c r="AJ18" i="3"/>
  <c r="AI18" i="3"/>
  <c r="AG18" i="3"/>
  <c r="AF18" i="3"/>
  <c r="AL16" i="3"/>
  <c r="AJ16" i="3"/>
  <c r="AI16" i="3"/>
  <c r="AG16" i="3"/>
  <c r="AF16" i="3"/>
  <c r="AL15" i="3"/>
  <c r="AJ15" i="3"/>
  <c r="AI15" i="3"/>
  <c r="AG15" i="3"/>
  <c r="AF15" i="3"/>
  <c r="AL14" i="3"/>
  <c r="AJ14" i="3"/>
  <c r="AI14" i="3"/>
  <c r="AG14" i="3"/>
  <c r="AF14" i="3"/>
  <c r="AL13" i="3"/>
  <c r="AJ13" i="3"/>
  <c r="AI13" i="3"/>
  <c r="AG13" i="3"/>
  <c r="AF13" i="3"/>
  <c r="AL12" i="3"/>
  <c r="AJ12" i="3"/>
  <c r="AI12" i="3"/>
  <c r="AG12" i="3"/>
  <c r="AF12" i="3"/>
  <c r="AL11" i="3"/>
  <c r="AJ11" i="3"/>
  <c r="AI11" i="3"/>
  <c r="AG11" i="3"/>
  <c r="AF11" i="3"/>
  <c r="AL10" i="3"/>
  <c r="AJ10" i="3"/>
  <c r="AI10" i="3"/>
  <c r="AG10" i="3"/>
  <c r="AF10" i="3"/>
  <c r="AL9" i="3"/>
  <c r="AJ9" i="3"/>
  <c r="AI9" i="3"/>
  <c r="AG9" i="3"/>
  <c r="AF9" i="3"/>
  <c r="AL8" i="3"/>
  <c r="AJ8" i="3"/>
  <c r="AI8" i="3"/>
  <c r="AG8" i="3"/>
  <c r="AF8" i="3"/>
  <c r="AH8" i="3" s="1"/>
  <c r="AJ7" i="3"/>
  <c r="AI7" i="3"/>
  <c r="AL7" i="3"/>
  <c r="AG7" i="3"/>
  <c r="AF7" i="3"/>
  <c r="BP87" i="10"/>
  <c r="AL17" i="7" s="1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AL17" i="6"/>
  <c r="BK66" i="10"/>
  <c r="BJ66" i="10"/>
  <c r="BP62" i="10"/>
  <c r="AL19" i="4" s="1"/>
  <c r="BO62" i="10"/>
  <c r="BN62" i="10"/>
  <c r="BM62" i="10"/>
  <c r="BL62" i="10"/>
  <c r="BK62" i="10"/>
  <c r="BJ62" i="10"/>
  <c r="BI62" i="10"/>
  <c r="BH62" i="10"/>
  <c r="BG62" i="10"/>
  <c r="BF62" i="10"/>
  <c r="BE62" i="10"/>
  <c r="BD62" i="10"/>
  <c r="BP51" i="10"/>
  <c r="BO51" i="10"/>
  <c r="BO101" i="10" s="1"/>
  <c r="BN51" i="10"/>
  <c r="BM51" i="10"/>
  <c r="BL51" i="10"/>
  <c r="BK51" i="10"/>
  <c r="BK101" i="10" s="1"/>
  <c r="BJ51" i="10"/>
  <c r="BJ101" i="10" s="1"/>
  <c r="BI51" i="10"/>
  <c r="BH51" i="10"/>
  <c r="BG51" i="10"/>
  <c r="BG101" i="10" s="1"/>
  <c r="BF51" i="10"/>
  <c r="BE51" i="10"/>
  <c r="BD51" i="10"/>
  <c r="AE10" i="5"/>
  <c r="AC10" i="5"/>
  <c r="AB10" i="5"/>
  <c r="Z10" i="5"/>
  <c r="Y10" i="5"/>
  <c r="AE10" i="9"/>
  <c r="AC10" i="9"/>
  <c r="AB10" i="9"/>
  <c r="Z10" i="9"/>
  <c r="Y10" i="9"/>
  <c r="AE9" i="9"/>
  <c r="AC9" i="9"/>
  <c r="AB9" i="9"/>
  <c r="Z9" i="9"/>
  <c r="Y9" i="9"/>
  <c r="AE8" i="9"/>
  <c r="AC8" i="9"/>
  <c r="AB8" i="9"/>
  <c r="Z8" i="9"/>
  <c r="Y8" i="9"/>
  <c r="AE7" i="9"/>
  <c r="AC7" i="9"/>
  <c r="AB7" i="9"/>
  <c r="Z7" i="9"/>
  <c r="Y7" i="9"/>
  <c r="AE7" i="8"/>
  <c r="AC7" i="8"/>
  <c r="AB7" i="8"/>
  <c r="Z7" i="8"/>
  <c r="Y7" i="8"/>
  <c r="AE16" i="7"/>
  <c r="AC16" i="7"/>
  <c r="AB16" i="7"/>
  <c r="Z16" i="7"/>
  <c r="Y16" i="7"/>
  <c r="AE15" i="7"/>
  <c r="AC15" i="7"/>
  <c r="AB15" i="7"/>
  <c r="Z15" i="7"/>
  <c r="Y15" i="7"/>
  <c r="AE14" i="7"/>
  <c r="AC14" i="7"/>
  <c r="AB14" i="7"/>
  <c r="Z14" i="7"/>
  <c r="Y14" i="7"/>
  <c r="AE13" i="7"/>
  <c r="AC13" i="7"/>
  <c r="AB13" i="7"/>
  <c r="Z13" i="7"/>
  <c r="Y13" i="7"/>
  <c r="AE11" i="7"/>
  <c r="AC11" i="7"/>
  <c r="AB11" i="7"/>
  <c r="Z11" i="7"/>
  <c r="Y11" i="7"/>
  <c r="AE10" i="7"/>
  <c r="AC10" i="7"/>
  <c r="AB10" i="7"/>
  <c r="Z10" i="7"/>
  <c r="Y10" i="7"/>
  <c r="AE9" i="7"/>
  <c r="AC9" i="7"/>
  <c r="AB9" i="7"/>
  <c r="Z9" i="7"/>
  <c r="Y9" i="7"/>
  <c r="AE8" i="7"/>
  <c r="AC8" i="7"/>
  <c r="AB8" i="7"/>
  <c r="Z8" i="7"/>
  <c r="Y8" i="7"/>
  <c r="AE7" i="7"/>
  <c r="AC7" i="7"/>
  <c r="AB7" i="7"/>
  <c r="Z7" i="7"/>
  <c r="Y7" i="7"/>
  <c r="Y16" i="6"/>
  <c r="Z16" i="6"/>
  <c r="AB16" i="6"/>
  <c r="AC16" i="6"/>
  <c r="AE16" i="6"/>
  <c r="AE15" i="6"/>
  <c r="AC15" i="6"/>
  <c r="AB15" i="6"/>
  <c r="Z15" i="6"/>
  <c r="Y15" i="6"/>
  <c r="AE14" i="6"/>
  <c r="AC14" i="6"/>
  <c r="AB14" i="6"/>
  <c r="Z14" i="6"/>
  <c r="Y14" i="6"/>
  <c r="AE13" i="6"/>
  <c r="AC13" i="6"/>
  <c r="AB13" i="6"/>
  <c r="Z13" i="6"/>
  <c r="Y13" i="6"/>
  <c r="AE12" i="6"/>
  <c r="AC12" i="6"/>
  <c r="AB12" i="6"/>
  <c r="Z12" i="6"/>
  <c r="Y12" i="6"/>
  <c r="AE11" i="6"/>
  <c r="AC11" i="6"/>
  <c r="AB11" i="6"/>
  <c r="Z11" i="6"/>
  <c r="Y11" i="6"/>
  <c r="AE10" i="6"/>
  <c r="AC10" i="6"/>
  <c r="AB10" i="6"/>
  <c r="Z10" i="6"/>
  <c r="Y10" i="6"/>
  <c r="AE9" i="6"/>
  <c r="AC9" i="6"/>
  <c r="AB9" i="6"/>
  <c r="Z9" i="6"/>
  <c r="Y9" i="6"/>
  <c r="AE8" i="6"/>
  <c r="AC8" i="6"/>
  <c r="AB8" i="6"/>
  <c r="Z8" i="6"/>
  <c r="Y8" i="6"/>
  <c r="AE9" i="5"/>
  <c r="AC9" i="5"/>
  <c r="AB9" i="5"/>
  <c r="Z9" i="5"/>
  <c r="Y9" i="5"/>
  <c r="AE8" i="5"/>
  <c r="AC8" i="5"/>
  <c r="AB8" i="5"/>
  <c r="Z8" i="5"/>
  <c r="Y8" i="5"/>
  <c r="AE18" i="4"/>
  <c r="AC18" i="4"/>
  <c r="AB18" i="4"/>
  <c r="Z18" i="4"/>
  <c r="Y18" i="4"/>
  <c r="AE17" i="4"/>
  <c r="AC17" i="4"/>
  <c r="AB17" i="4"/>
  <c r="Z17" i="4"/>
  <c r="Y17" i="4"/>
  <c r="AE16" i="4"/>
  <c r="AC16" i="4"/>
  <c r="AB16" i="4"/>
  <c r="Z16" i="4"/>
  <c r="Y16" i="4"/>
  <c r="AE15" i="4"/>
  <c r="AC15" i="4"/>
  <c r="AB15" i="4"/>
  <c r="Z15" i="4"/>
  <c r="Y15" i="4"/>
  <c r="AE14" i="4"/>
  <c r="AC14" i="4"/>
  <c r="AB14" i="4"/>
  <c r="Z14" i="4"/>
  <c r="Y14" i="4"/>
  <c r="AE13" i="4"/>
  <c r="AC13" i="4"/>
  <c r="AB13" i="4"/>
  <c r="Z13" i="4"/>
  <c r="Y13" i="4"/>
  <c r="AE12" i="4"/>
  <c r="AC12" i="4"/>
  <c r="AB12" i="4"/>
  <c r="Z12" i="4"/>
  <c r="Y12" i="4"/>
  <c r="AE11" i="4"/>
  <c r="AC11" i="4"/>
  <c r="AB11" i="4"/>
  <c r="Z11" i="4"/>
  <c r="Y11" i="4"/>
  <c r="AE10" i="4"/>
  <c r="AC10" i="4"/>
  <c r="AB10" i="4"/>
  <c r="Z10" i="4"/>
  <c r="Y10" i="4"/>
  <c r="AE9" i="4"/>
  <c r="AC9" i="4"/>
  <c r="AB9" i="4"/>
  <c r="Z9" i="4"/>
  <c r="Y9" i="4"/>
  <c r="AE8" i="4"/>
  <c r="AC8" i="4"/>
  <c r="AB8" i="4"/>
  <c r="Z8" i="4"/>
  <c r="Y8" i="4"/>
  <c r="AE7" i="4"/>
  <c r="AC7" i="4"/>
  <c r="AB7" i="4"/>
  <c r="Z7" i="4"/>
  <c r="Y7" i="4"/>
  <c r="AE52" i="3"/>
  <c r="AC52" i="3"/>
  <c r="AB52" i="3"/>
  <c r="Z52" i="3"/>
  <c r="Y52" i="3"/>
  <c r="AE51" i="3"/>
  <c r="AC51" i="3"/>
  <c r="AB51" i="3"/>
  <c r="Z51" i="3"/>
  <c r="Y51" i="3"/>
  <c r="AE50" i="3"/>
  <c r="AC50" i="3"/>
  <c r="AB50" i="3"/>
  <c r="Z50" i="3"/>
  <c r="Y50" i="3"/>
  <c r="AE49" i="3"/>
  <c r="AC49" i="3"/>
  <c r="AB49" i="3"/>
  <c r="Z49" i="3"/>
  <c r="Y49" i="3"/>
  <c r="AE48" i="3"/>
  <c r="AC48" i="3"/>
  <c r="AB48" i="3"/>
  <c r="Z48" i="3"/>
  <c r="Y48" i="3"/>
  <c r="AE47" i="3"/>
  <c r="AC47" i="3"/>
  <c r="AB47" i="3"/>
  <c r="Z47" i="3"/>
  <c r="Y47" i="3"/>
  <c r="AE46" i="3"/>
  <c r="AC46" i="3"/>
  <c r="AB46" i="3"/>
  <c r="Z46" i="3"/>
  <c r="Y46" i="3"/>
  <c r="AE45" i="3"/>
  <c r="AC45" i="3"/>
  <c r="AB45" i="3"/>
  <c r="Z45" i="3"/>
  <c r="Y45" i="3"/>
  <c r="AE44" i="3"/>
  <c r="AC44" i="3"/>
  <c r="AB44" i="3"/>
  <c r="Z44" i="3"/>
  <c r="Y44" i="3"/>
  <c r="AE43" i="3"/>
  <c r="AC43" i="3"/>
  <c r="AB43" i="3"/>
  <c r="Z43" i="3"/>
  <c r="Y43" i="3"/>
  <c r="AE42" i="3"/>
  <c r="AC42" i="3"/>
  <c r="AB42" i="3"/>
  <c r="Z42" i="3"/>
  <c r="Y42" i="3"/>
  <c r="AE41" i="3"/>
  <c r="AC41" i="3"/>
  <c r="AB41" i="3"/>
  <c r="Z41" i="3"/>
  <c r="Y41" i="3"/>
  <c r="AE40" i="3"/>
  <c r="AC40" i="3"/>
  <c r="AB40" i="3"/>
  <c r="Z40" i="3"/>
  <c r="Y40" i="3"/>
  <c r="AE39" i="3"/>
  <c r="AC39" i="3"/>
  <c r="AB39" i="3"/>
  <c r="Z39" i="3"/>
  <c r="Y39" i="3"/>
  <c r="AE38" i="3"/>
  <c r="AC38" i="3"/>
  <c r="AB38" i="3"/>
  <c r="Z38" i="3"/>
  <c r="Y38" i="3"/>
  <c r="AE37" i="3"/>
  <c r="AC37" i="3"/>
  <c r="AB37" i="3"/>
  <c r="Z37" i="3"/>
  <c r="Y37" i="3"/>
  <c r="AE36" i="3"/>
  <c r="AC36" i="3"/>
  <c r="AB36" i="3"/>
  <c r="Z36" i="3"/>
  <c r="Y36" i="3"/>
  <c r="AE35" i="3"/>
  <c r="AC35" i="3"/>
  <c r="AB35" i="3"/>
  <c r="Z35" i="3"/>
  <c r="Y35" i="3"/>
  <c r="AE32" i="3"/>
  <c r="AC32" i="3"/>
  <c r="AB32" i="3"/>
  <c r="Z32" i="3"/>
  <c r="Y32" i="3"/>
  <c r="AE31" i="3"/>
  <c r="AC31" i="3"/>
  <c r="AB31" i="3"/>
  <c r="Z31" i="3"/>
  <c r="Y31" i="3"/>
  <c r="AE30" i="3"/>
  <c r="AC30" i="3"/>
  <c r="AB30" i="3"/>
  <c r="Z30" i="3"/>
  <c r="Y30" i="3"/>
  <c r="AE29" i="3"/>
  <c r="AC29" i="3"/>
  <c r="AB29" i="3"/>
  <c r="Z29" i="3"/>
  <c r="Y29" i="3"/>
  <c r="AE28" i="3"/>
  <c r="AC28" i="3"/>
  <c r="AB28" i="3"/>
  <c r="Z28" i="3"/>
  <c r="Y28" i="3"/>
  <c r="AE27" i="3"/>
  <c r="AC27" i="3"/>
  <c r="AB27" i="3"/>
  <c r="Z27" i="3"/>
  <c r="Y27" i="3"/>
  <c r="AE26" i="3"/>
  <c r="AC26" i="3"/>
  <c r="AB26" i="3"/>
  <c r="Z26" i="3"/>
  <c r="Y26" i="3"/>
  <c r="AE25" i="3"/>
  <c r="AC25" i="3"/>
  <c r="AB25" i="3"/>
  <c r="Z25" i="3"/>
  <c r="Y25" i="3"/>
  <c r="AE24" i="3"/>
  <c r="AC24" i="3"/>
  <c r="AB24" i="3"/>
  <c r="Z24" i="3"/>
  <c r="Y24" i="3"/>
  <c r="AE23" i="3"/>
  <c r="AC23" i="3"/>
  <c r="AB23" i="3"/>
  <c r="Z23" i="3"/>
  <c r="Y23" i="3"/>
  <c r="AE22" i="3"/>
  <c r="AC22" i="3"/>
  <c r="AB22" i="3"/>
  <c r="Z22" i="3"/>
  <c r="Y22" i="3"/>
  <c r="AE21" i="3"/>
  <c r="AC21" i="3"/>
  <c r="AB21" i="3"/>
  <c r="Z21" i="3"/>
  <c r="Y21" i="3"/>
  <c r="AE20" i="3"/>
  <c r="AC20" i="3"/>
  <c r="AB20" i="3"/>
  <c r="Z20" i="3"/>
  <c r="Y20" i="3"/>
  <c r="AE19" i="3"/>
  <c r="AC19" i="3"/>
  <c r="AB19" i="3"/>
  <c r="Z19" i="3"/>
  <c r="Y19" i="3"/>
  <c r="AE18" i="3"/>
  <c r="AC18" i="3"/>
  <c r="AB18" i="3"/>
  <c r="Z18" i="3"/>
  <c r="Y18" i="3"/>
  <c r="AE16" i="3"/>
  <c r="AC16" i="3"/>
  <c r="AB16" i="3"/>
  <c r="Z16" i="3"/>
  <c r="Y16" i="3"/>
  <c r="AE15" i="3"/>
  <c r="AC15" i="3"/>
  <c r="AB15" i="3"/>
  <c r="Z15" i="3"/>
  <c r="Y15" i="3"/>
  <c r="AE14" i="3"/>
  <c r="AC14" i="3"/>
  <c r="AB14" i="3"/>
  <c r="Z14" i="3"/>
  <c r="Y14" i="3"/>
  <c r="AE13" i="3"/>
  <c r="AC13" i="3"/>
  <c r="AB13" i="3"/>
  <c r="Z13" i="3"/>
  <c r="Y13" i="3"/>
  <c r="AE12" i="3"/>
  <c r="AC12" i="3"/>
  <c r="AB12" i="3"/>
  <c r="Z12" i="3"/>
  <c r="Y12" i="3"/>
  <c r="AE11" i="3"/>
  <c r="AC11" i="3"/>
  <c r="AB11" i="3"/>
  <c r="Z11" i="3"/>
  <c r="Y11" i="3"/>
  <c r="AE10" i="3"/>
  <c r="AC10" i="3"/>
  <c r="AB10" i="3"/>
  <c r="Z10" i="3"/>
  <c r="Y10" i="3"/>
  <c r="AE9" i="3"/>
  <c r="AC9" i="3"/>
  <c r="AB9" i="3"/>
  <c r="Z9" i="3"/>
  <c r="Y9" i="3"/>
  <c r="AE8" i="3"/>
  <c r="AC8" i="3"/>
  <c r="AB8" i="3"/>
  <c r="Z8" i="3"/>
  <c r="Y8" i="3"/>
  <c r="AE7" i="3"/>
  <c r="AC7" i="3"/>
  <c r="AB7" i="3"/>
  <c r="Z7" i="3"/>
  <c r="Y7" i="3"/>
  <c r="AK47" i="3" l="1"/>
  <c r="BN101" i="10"/>
  <c r="AH18" i="4"/>
  <c r="BD101" i="10"/>
  <c r="AH9" i="3"/>
  <c r="AH42" i="3"/>
  <c r="BF101" i="10"/>
  <c r="BH101" i="10"/>
  <c r="BE101" i="10"/>
  <c r="BI101" i="10"/>
  <c r="AL53" i="3"/>
  <c r="BP101" i="10"/>
  <c r="AD7" i="6"/>
  <c r="AF17" i="6"/>
  <c r="AD12" i="6"/>
  <c r="AD8" i="9"/>
  <c r="I8" i="5"/>
  <c r="AH22" i="3"/>
  <c r="AK8" i="5"/>
  <c r="AR10" i="5"/>
  <c r="AD8" i="4"/>
  <c r="AH16" i="3"/>
  <c r="AR9" i="5"/>
  <c r="AH49" i="3"/>
  <c r="AH7" i="4"/>
  <c r="AI17" i="6"/>
  <c r="AK17" i="6" s="1"/>
  <c r="AF17" i="7"/>
  <c r="AG17" i="7"/>
  <c r="AG17" i="6"/>
  <c r="AH16" i="6"/>
  <c r="AR8" i="5"/>
  <c r="AJ17" i="7"/>
  <c r="AK17" i="7" s="1"/>
  <c r="AK18" i="3"/>
  <c r="AH46" i="3"/>
  <c r="AK27" i="3"/>
  <c r="AH12" i="3"/>
  <c r="AK19" i="3"/>
  <c r="AK35" i="3"/>
  <c r="AK51" i="3"/>
  <c r="AK16" i="3"/>
  <c r="F8" i="5"/>
  <c r="AK30" i="3"/>
  <c r="AK11" i="4"/>
  <c r="AK7" i="7"/>
  <c r="AH7" i="7"/>
  <c r="AO7" i="5"/>
  <c r="AI19" i="4"/>
  <c r="AJ19" i="4"/>
  <c r="AK45" i="3"/>
  <c r="AK31" i="3"/>
  <c r="AK7" i="4"/>
  <c r="AH23" i="3"/>
  <c r="AH39" i="3"/>
  <c r="AF19" i="4"/>
  <c r="AG19" i="4"/>
  <c r="AK48" i="3"/>
  <c r="AH7" i="3"/>
  <c r="AH44" i="3"/>
  <c r="AH24" i="3"/>
  <c r="AH15" i="3"/>
  <c r="AH20" i="3"/>
  <c r="AH36" i="3"/>
  <c r="AH48" i="3"/>
  <c r="AH14" i="4"/>
  <c r="AA7" i="6"/>
  <c r="AF53" i="3"/>
  <c r="AG53" i="3"/>
  <c r="AI53" i="3"/>
  <c r="AJ53" i="3"/>
  <c r="AO7" i="4"/>
  <c r="AK11" i="3"/>
  <c r="AK32" i="3"/>
  <c r="AH10" i="5"/>
  <c r="AH8" i="4"/>
  <c r="AD10" i="6"/>
  <c r="AK39" i="3"/>
  <c r="AH12" i="4"/>
  <c r="AH16" i="4"/>
  <c r="AH8" i="5"/>
  <c r="AK8" i="4"/>
  <c r="AK9" i="3"/>
  <c r="AH10" i="3"/>
  <c r="AK15" i="3"/>
  <c r="AK28" i="3"/>
  <c r="AH14" i="3"/>
  <c r="AK13" i="4"/>
  <c r="AK26" i="3"/>
  <c r="AH21" i="3"/>
  <c r="AA13" i="7"/>
  <c r="AA10" i="7"/>
  <c r="AH45" i="3"/>
  <c r="AH13" i="4"/>
  <c r="AK7" i="3"/>
  <c r="AH27" i="3"/>
  <c r="AH11" i="3"/>
  <c r="AH52" i="3"/>
  <c r="AH17" i="4"/>
  <c r="AK23" i="3"/>
  <c r="AK14" i="3"/>
  <c r="AK21" i="3"/>
  <c r="AH40" i="3"/>
  <c r="AK8" i="3"/>
  <c r="AH37" i="3"/>
  <c r="AK49" i="3"/>
  <c r="AD16" i="7"/>
  <c r="AH47" i="3"/>
  <c r="AH50" i="3"/>
  <c r="AK44" i="3"/>
  <c r="AK50" i="3"/>
  <c r="AH26" i="3"/>
  <c r="AH29" i="3"/>
  <c r="AK41" i="3"/>
  <c r="AH32" i="3"/>
  <c r="AH43" i="3"/>
  <c r="AH10" i="4"/>
  <c r="AK9" i="5"/>
  <c r="AK20" i="3"/>
  <c r="AK37" i="3"/>
  <c r="AK43" i="3"/>
  <c r="AK46" i="3"/>
  <c r="AA52" i="3"/>
  <c r="AH18" i="3"/>
  <c r="AK29" i="3"/>
  <c r="AH35" i="3"/>
  <c r="AK40" i="3"/>
  <c r="AK10" i="4"/>
  <c r="AK16" i="4"/>
  <c r="AH38" i="3"/>
  <c r="AK10" i="5"/>
  <c r="AH30" i="3"/>
  <c r="AH41" i="3"/>
  <c r="AK52" i="3"/>
  <c r="AH11" i="4"/>
  <c r="AK38" i="3"/>
  <c r="AK12" i="3"/>
  <c r="AH19" i="3"/>
  <c r="AK24" i="3"/>
  <c r="AK14" i="4"/>
  <c r="AH13" i="3"/>
  <c r="AH25" i="3"/>
  <c r="AH28" i="3"/>
  <c r="AH31" i="3"/>
  <c r="AK36" i="3"/>
  <c r="AH9" i="4"/>
  <c r="AH15" i="4"/>
  <c r="AH51" i="3"/>
  <c r="AA8" i="6"/>
  <c r="AD14" i="6"/>
  <c r="AK10" i="3"/>
  <c r="AK13" i="3"/>
  <c r="AK22" i="3"/>
  <c r="AK25" i="3"/>
  <c r="AK42" i="3"/>
  <c r="AK9" i="4"/>
  <c r="AK15" i="4"/>
  <c r="AH9" i="5"/>
  <c r="AK12" i="4"/>
  <c r="AD50" i="3"/>
  <c r="AD9" i="5"/>
  <c r="AA20" i="3"/>
  <c r="AD32" i="3"/>
  <c r="AA12" i="4"/>
  <c r="AD19" i="3"/>
  <c r="AD51" i="3"/>
  <c r="AA42" i="3"/>
  <c r="AD49" i="3"/>
  <c r="AA8" i="9"/>
  <c r="AA31" i="3"/>
  <c r="AA47" i="3"/>
  <c r="AA41" i="3"/>
  <c r="AD47" i="3"/>
  <c r="AA9" i="9"/>
  <c r="AA16" i="3"/>
  <c r="AA49" i="3"/>
  <c r="AA16" i="4"/>
  <c r="AA16" i="7"/>
  <c r="AD10" i="7"/>
  <c r="AD9" i="4"/>
  <c r="AD11" i="3"/>
  <c r="AA38" i="3"/>
  <c r="AD44" i="3"/>
  <c r="AD17" i="4"/>
  <c r="AD16" i="6"/>
  <c r="AA35" i="3"/>
  <c r="AA16" i="6"/>
  <c r="AD7" i="8"/>
  <c r="AA9" i="3"/>
  <c r="AD15" i="3"/>
  <c r="AD35" i="3"/>
  <c r="AD48" i="3"/>
  <c r="AA23" i="3"/>
  <c r="AA39" i="3"/>
  <c r="AD15" i="4"/>
  <c r="AA11" i="6"/>
  <c r="AA13" i="3"/>
  <c r="AD36" i="3"/>
  <c r="AA46" i="3"/>
  <c r="AD52" i="3"/>
  <c r="AD15" i="7"/>
  <c r="AD30" i="3"/>
  <c r="AD46" i="3"/>
  <c r="AA12" i="6"/>
  <c r="AD8" i="7"/>
  <c r="AD43" i="3"/>
  <c r="AA37" i="3"/>
  <c r="AD37" i="3"/>
  <c r="AA17" i="4"/>
  <c r="AD13" i="3"/>
  <c r="AD16" i="3"/>
  <c r="AD20" i="3"/>
  <c r="AA30" i="3"/>
  <c r="AA36" i="3"/>
  <c r="AA15" i="4"/>
  <c r="AA18" i="4"/>
  <c r="AD9" i="9"/>
  <c r="AA24" i="3"/>
  <c r="AA14" i="3"/>
  <c r="AA21" i="3"/>
  <c r="AD14" i="7"/>
  <c r="AA8" i="3"/>
  <c r="AD14" i="3"/>
  <c r="AD18" i="3"/>
  <c r="AD21" i="3"/>
  <c r="AA40" i="3"/>
  <c r="AD10" i="9"/>
  <c r="AA45" i="3"/>
  <c r="AD10" i="3"/>
  <c r="AA19" i="3"/>
  <c r="AD28" i="3"/>
  <c r="AA9" i="6"/>
  <c r="AA10" i="5"/>
  <c r="AA12" i="3"/>
  <c r="AA9" i="5"/>
  <c r="AA9" i="7"/>
  <c r="AA51" i="3"/>
  <c r="AA8" i="4"/>
  <c r="AD9" i="7"/>
  <c r="AD13" i="7"/>
  <c r="AA18" i="3"/>
  <c r="AA27" i="3"/>
  <c r="AD45" i="3"/>
  <c r="AD10" i="4"/>
  <c r="AD13" i="4"/>
  <c r="AD18" i="4"/>
  <c r="AA14" i="6"/>
  <c r="AD27" i="3"/>
  <c r="AD8" i="3"/>
  <c r="AD24" i="3"/>
  <c r="AA43" i="3"/>
  <c r="AA11" i="4"/>
  <c r="AA14" i="4"/>
  <c r="AD8" i="6"/>
  <c r="AD11" i="6"/>
  <c r="AA7" i="9"/>
  <c r="AD42" i="3"/>
  <c r="AA10" i="9"/>
  <c r="AA11" i="3"/>
  <c r="AD39" i="3"/>
  <c r="AA15" i="3"/>
  <c r="AA22" i="3"/>
  <c r="AA25" i="3"/>
  <c r="AA28" i="3"/>
  <c r="AD31" i="3"/>
  <c r="AD11" i="4"/>
  <c r="AD14" i="4"/>
  <c r="AA14" i="7"/>
  <c r="AD7" i="9"/>
  <c r="AD12" i="3"/>
  <c r="AD22" i="3"/>
  <c r="AD25" i="3"/>
  <c r="AD40" i="3"/>
  <c r="AA50" i="3"/>
  <c r="AA9" i="4"/>
  <c r="AA32" i="3"/>
  <c r="AA44" i="3"/>
  <c r="AD9" i="6"/>
  <c r="AA26" i="3"/>
  <c r="AA29" i="3"/>
  <c r="AD12" i="4"/>
  <c r="AA11" i="7"/>
  <c r="AD9" i="3"/>
  <c r="AA10" i="3"/>
  <c r="AD29" i="3"/>
  <c r="AD38" i="3"/>
  <c r="AD41" i="3"/>
  <c r="AA10" i="6"/>
  <c r="AA13" i="6"/>
  <c r="AA8" i="7"/>
  <c r="AD11" i="7"/>
  <c r="AA15" i="7"/>
  <c r="AD10" i="5"/>
  <c r="AD23" i="3"/>
  <c r="AD26" i="3"/>
  <c r="AA48" i="3"/>
  <c r="AA10" i="4"/>
  <c r="AA13" i="4"/>
  <c r="AD13" i="6"/>
  <c r="AA7" i="8"/>
  <c r="AD7" i="7"/>
  <c r="AA7" i="7"/>
  <c r="AD15" i="6"/>
  <c r="AA15" i="6"/>
  <c r="AD8" i="5"/>
  <c r="AA8" i="5"/>
  <c r="AD16" i="4"/>
  <c r="AD7" i="4"/>
  <c r="AA7" i="4"/>
  <c r="AD7" i="3"/>
  <c r="AA7" i="3"/>
  <c r="AX87" i="10"/>
  <c r="AW87" i="10"/>
  <c r="AX66" i="10"/>
  <c r="AW66" i="10"/>
  <c r="AX62" i="10"/>
  <c r="AW62" i="10"/>
  <c r="AX51" i="10"/>
  <c r="AX101" i="10" s="1"/>
  <c r="AW51" i="10"/>
  <c r="BC87" i="10"/>
  <c r="AE17" i="7" s="1"/>
  <c r="BB87" i="10"/>
  <c r="BA87" i="10"/>
  <c r="AZ87" i="10"/>
  <c r="AY87" i="10"/>
  <c r="AV87" i="10"/>
  <c r="AU87" i="10"/>
  <c r="AT87" i="10"/>
  <c r="AS87" i="10"/>
  <c r="AR87" i="10"/>
  <c r="AQ87" i="10"/>
  <c r="AE17" i="6"/>
  <c r="BC62" i="10"/>
  <c r="AE19" i="4" s="1"/>
  <c r="BB62" i="10"/>
  <c r="BA62" i="10"/>
  <c r="AZ62" i="10"/>
  <c r="AY62" i="10"/>
  <c r="AV62" i="10"/>
  <c r="AU62" i="10"/>
  <c r="AT62" i="10"/>
  <c r="AS62" i="10"/>
  <c r="AR62" i="10"/>
  <c r="AQ62" i="10"/>
  <c r="BC51" i="10"/>
  <c r="BB51" i="10"/>
  <c r="BA51" i="10"/>
  <c r="AZ51" i="10"/>
  <c r="AY51" i="10"/>
  <c r="AV51" i="10"/>
  <c r="AU51" i="10"/>
  <c r="AU101" i="10" s="1"/>
  <c r="AT51" i="10"/>
  <c r="AT101" i="10" s="1"/>
  <c r="AS51" i="10"/>
  <c r="AR51" i="10"/>
  <c r="AQ51" i="10"/>
  <c r="X10" i="9"/>
  <c r="V10" i="9"/>
  <c r="U10" i="9"/>
  <c r="S10" i="9"/>
  <c r="R10" i="9"/>
  <c r="X9" i="9"/>
  <c r="V9" i="9"/>
  <c r="U9" i="9"/>
  <c r="S9" i="9"/>
  <c r="R9" i="9"/>
  <c r="X8" i="9"/>
  <c r="V8" i="9"/>
  <c r="U8" i="9"/>
  <c r="S8" i="9"/>
  <c r="R8" i="9"/>
  <c r="X7" i="9"/>
  <c r="V7" i="9"/>
  <c r="U7" i="9"/>
  <c r="S7" i="9"/>
  <c r="R7" i="9"/>
  <c r="X7" i="8"/>
  <c r="V7" i="8"/>
  <c r="U7" i="8"/>
  <c r="S7" i="8"/>
  <c r="R7" i="8"/>
  <c r="X16" i="7"/>
  <c r="V16" i="7"/>
  <c r="U16" i="7"/>
  <c r="S16" i="7"/>
  <c r="R16" i="7"/>
  <c r="X15" i="7"/>
  <c r="V15" i="7"/>
  <c r="U15" i="7"/>
  <c r="S15" i="7"/>
  <c r="R15" i="7"/>
  <c r="X14" i="7"/>
  <c r="V14" i="7"/>
  <c r="U14" i="7"/>
  <c r="S14" i="7"/>
  <c r="R14" i="7"/>
  <c r="X13" i="7"/>
  <c r="V13" i="7"/>
  <c r="U13" i="7"/>
  <c r="S13" i="7"/>
  <c r="R13" i="7"/>
  <c r="X11" i="7"/>
  <c r="V11" i="7"/>
  <c r="U11" i="7"/>
  <c r="S11" i="7"/>
  <c r="R11" i="7"/>
  <c r="X10" i="7"/>
  <c r="V10" i="7"/>
  <c r="U10" i="7"/>
  <c r="S10" i="7"/>
  <c r="R10" i="7"/>
  <c r="X9" i="7"/>
  <c r="V9" i="7"/>
  <c r="U9" i="7"/>
  <c r="S9" i="7"/>
  <c r="R9" i="7"/>
  <c r="X8" i="7"/>
  <c r="V8" i="7"/>
  <c r="U8" i="7"/>
  <c r="S8" i="7"/>
  <c r="R8" i="7"/>
  <c r="X7" i="7"/>
  <c r="V7" i="7"/>
  <c r="U7" i="7"/>
  <c r="S7" i="7"/>
  <c r="R7" i="7"/>
  <c r="X16" i="6"/>
  <c r="V16" i="6"/>
  <c r="U16" i="6"/>
  <c r="S16" i="6"/>
  <c r="R16" i="6"/>
  <c r="X15" i="6"/>
  <c r="V15" i="6"/>
  <c r="U15" i="6"/>
  <c r="S15" i="6"/>
  <c r="R15" i="6"/>
  <c r="X14" i="6"/>
  <c r="V14" i="6"/>
  <c r="U14" i="6"/>
  <c r="S14" i="6"/>
  <c r="R14" i="6"/>
  <c r="X13" i="6"/>
  <c r="V13" i="6"/>
  <c r="U13" i="6"/>
  <c r="S13" i="6"/>
  <c r="R13" i="6"/>
  <c r="X12" i="6"/>
  <c r="V12" i="6"/>
  <c r="U12" i="6"/>
  <c r="S12" i="6"/>
  <c r="R12" i="6"/>
  <c r="X11" i="6"/>
  <c r="V11" i="6"/>
  <c r="U11" i="6"/>
  <c r="S11" i="6"/>
  <c r="R11" i="6"/>
  <c r="X10" i="6"/>
  <c r="V10" i="6"/>
  <c r="U10" i="6"/>
  <c r="S10" i="6"/>
  <c r="R10" i="6"/>
  <c r="X9" i="6"/>
  <c r="V9" i="6"/>
  <c r="U9" i="6"/>
  <c r="S9" i="6"/>
  <c r="R9" i="6"/>
  <c r="X8" i="6"/>
  <c r="V8" i="6"/>
  <c r="U8" i="6"/>
  <c r="S8" i="6"/>
  <c r="R8" i="6"/>
  <c r="X7" i="6"/>
  <c r="V7" i="6"/>
  <c r="U7" i="6"/>
  <c r="S7" i="6"/>
  <c r="R7" i="6"/>
  <c r="X9" i="5"/>
  <c r="V9" i="5"/>
  <c r="U9" i="5"/>
  <c r="S9" i="5"/>
  <c r="R9" i="5"/>
  <c r="X8" i="5"/>
  <c r="V8" i="5"/>
  <c r="U8" i="5"/>
  <c r="S8" i="5"/>
  <c r="R8" i="5"/>
  <c r="X18" i="4"/>
  <c r="V18" i="4"/>
  <c r="U18" i="4"/>
  <c r="S18" i="4"/>
  <c r="R18" i="4"/>
  <c r="X17" i="4"/>
  <c r="V17" i="4"/>
  <c r="U17" i="4"/>
  <c r="S17" i="4"/>
  <c r="R17" i="4"/>
  <c r="X16" i="4"/>
  <c r="V16" i="4"/>
  <c r="U16" i="4"/>
  <c r="S16" i="4"/>
  <c r="R16" i="4"/>
  <c r="X15" i="4"/>
  <c r="V15" i="4"/>
  <c r="U15" i="4"/>
  <c r="S15" i="4"/>
  <c r="R15" i="4"/>
  <c r="X14" i="4"/>
  <c r="V14" i="4"/>
  <c r="U14" i="4"/>
  <c r="S14" i="4"/>
  <c r="R14" i="4"/>
  <c r="X13" i="4"/>
  <c r="V13" i="4"/>
  <c r="U13" i="4"/>
  <c r="S13" i="4"/>
  <c r="R13" i="4"/>
  <c r="X12" i="4"/>
  <c r="V12" i="4"/>
  <c r="U12" i="4"/>
  <c r="S12" i="4"/>
  <c r="R12" i="4"/>
  <c r="X11" i="4"/>
  <c r="V11" i="4"/>
  <c r="U11" i="4"/>
  <c r="S11" i="4"/>
  <c r="R11" i="4"/>
  <c r="X10" i="4"/>
  <c r="V10" i="4"/>
  <c r="U10" i="4"/>
  <c r="S10" i="4"/>
  <c r="R10" i="4"/>
  <c r="X9" i="4"/>
  <c r="V9" i="4"/>
  <c r="U9" i="4"/>
  <c r="S9" i="4"/>
  <c r="R9" i="4"/>
  <c r="X8" i="4"/>
  <c r="V8" i="4"/>
  <c r="U8" i="4"/>
  <c r="S8" i="4"/>
  <c r="R8" i="4"/>
  <c r="X7" i="4"/>
  <c r="V7" i="4"/>
  <c r="U7" i="4"/>
  <c r="S7" i="4"/>
  <c r="R7" i="4"/>
  <c r="O16" i="6"/>
  <c r="N16" i="6"/>
  <c r="L16" i="6"/>
  <c r="K16" i="6"/>
  <c r="O15" i="6"/>
  <c r="N15" i="6"/>
  <c r="L15" i="6"/>
  <c r="K15" i="6"/>
  <c r="H16" i="6"/>
  <c r="G16" i="6"/>
  <c r="E16" i="6"/>
  <c r="D16" i="6"/>
  <c r="H15" i="6"/>
  <c r="G15" i="6"/>
  <c r="E15" i="6"/>
  <c r="D15" i="6"/>
  <c r="O14" i="6"/>
  <c r="N14" i="6"/>
  <c r="L14" i="6"/>
  <c r="K14" i="6"/>
  <c r="O13" i="6"/>
  <c r="N13" i="6"/>
  <c r="L13" i="6"/>
  <c r="K13" i="6"/>
  <c r="O12" i="6"/>
  <c r="N12" i="6"/>
  <c r="L12" i="6"/>
  <c r="K12" i="6"/>
  <c r="O11" i="6"/>
  <c r="N11" i="6"/>
  <c r="L11" i="6"/>
  <c r="K11" i="6"/>
  <c r="O10" i="6"/>
  <c r="N10" i="6"/>
  <c r="L10" i="6"/>
  <c r="K10" i="6"/>
  <c r="O9" i="6"/>
  <c r="N9" i="6"/>
  <c r="L9" i="6"/>
  <c r="K9" i="6"/>
  <c r="O8" i="6"/>
  <c r="N8" i="6"/>
  <c r="L8" i="6"/>
  <c r="K8" i="6"/>
  <c r="O7" i="6"/>
  <c r="N7" i="6"/>
  <c r="L7" i="6"/>
  <c r="K7" i="6"/>
  <c r="H14" i="6"/>
  <c r="G14" i="6"/>
  <c r="E14" i="6"/>
  <c r="D14" i="6"/>
  <c r="H13" i="6"/>
  <c r="G13" i="6"/>
  <c r="E13" i="6"/>
  <c r="D13" i="6"/>
  <c r="H12" i="6"/>
  <c r="G12" i="6"/>
  <c r="E12" i="6"/>
  <c r="D12" i="6"/>
  <c r="H11" i="6"/>
  <c r="G11" i="6"/>
  <c r="E11" i="6"/>
  <c r="D11" i="6"/>
  <c r="H10" i="6"/>
  <c r="G10" i="6"/>
  <c r="E10" i="6"/>
  <c r="D10" i="6"/>
  <c r="H9" i="6"/>
  <c r="G9" i="6"/>
  <c r="E9" i="6"/>
  <c r="D9" i="6"/>
  <c r="H8" i="6"/>
  <c r="G8" i="6"/>
  <c r="E8" i="6"/>
  <c r="D8" i="6"/>
  <c r="H7" i="6"/>
  <c r="G7" i="6"/>
  <c r="E7" i="6"/>
  <c r="D7" i="6"/>
  <c r="O18" i="4"/>
  <c r="N18" i="4"/>
  <c r="L18" i="4"/>
  <c r="K18" i="4"/>
  <c r="O17" i="4"/>
  <c r="N17" i="4"/>
  <c r="L17" i="4"/>
  <c r="K17" i="4"/>
  <c r="O16" i="4"/>
  <c r="N16" i="4"/>
  <c r="L16" i="4"/>
  <c r="K16" i="4"/>
  <c r="O15" i="4"/>
  <c r="N15" i="4"/>
  <c r="L15" i="4"/>
  <c r="K15" i="4"/>
  <c r="O14" i="4"/>
  <c r="N14" i="4"/>
  <c r="L14" i="4"/>
  <c r="K14" i="4"/>
  <c r="O13" i="4"/>
  <c r="N13" i="4"/>
  <c r="L13" i="4"/>
  <c r="K13" i="4"/>
  <c r="O12" i="4"/>
  <c r="N12" i="4"/>
  <c r="L12" i="4"/>
  <c r="K12" i="4"/>
  <c r="O11" i="4"/>
  <c r="N11" i="4"/>
  <c r="L11" i="4"/>
  <c r="K11" i="4"/>
  <c r="O10" i="4"/>
  <c r="N10" i="4"/>
  <c r="L10" i="4"/>
  <c r="K10" i="4"/>
  <c r="O9" i="4"/>
  <c r="N9" i="4"/>
  <c r="L9" i="4"/>
  <c r="K9" i="4"/>
  <c r="O8" i="4"/>
  <c r="N8" i="4"/>
  <c r="L8" i="4"/>
  <c r="K8" i="4"/>
  <c r="O7" i="4"/>
  <c r="N7" i="4"/>
  <c r="L7" i="4"/>
  <c r="K7" i="4"/>
  <c r="X52" i="3"/>
  <c r="V52" i="3"/>
  <c r="U52" i="3"/>
  <c r="S52" i="3"/>
  <c r="R52" i="3"/>
  <c r="X51" i="3"/>
  <c r="V51" i="3"/>
  <c r="U51" i="3"/>
  <c r="S51" i="3"/>
  <c r="R51" i="3"/>
  <c r="X50" i="3"/>
  <c r="V50" i="3"/>
  <c r="U50" i="3"/>
  <c r="S50" i="3"/>
  <c r="R50" i="3"/>
  <c r="X49" i="3"/>
  <c r="V49" i="3"/>
  <c r="U49" i="3"/>
  <c r="S49" i="3"/>
  <c r="R49" i="3"/>
  <c r="X48" i="3"/>
  <c r="V48" i="3"/>
  <c r="U48" i="3"/>
  <c r="S48" i="3"/>
  <c r="R48" i="3"/>
  <c r="X47" i="3"/>
  <c r="V47" i="3"/>
  <c r="U47" i="3"/>
  <c r="S47" i="3"/>
  <c r="R47" i="3"/>
  <c r="X46" i="3"/>
  <c r="V46" i="3"/>
  <c r="U46" i="3"/>
  <c r="S46" i="3"/>
  <c r="R46" i="3"/>
  <c r="X45" i="3"/>
  <c r="V45" i="3"/>
  <c r="U45" i="3"/>
  <c r="S45" i="3"/>
  <c r="R45" i="3"/>
  <c r="X44" i="3"/>
  <c r="V44" i="3"/>
  <c r="U44" i="3"/>
  <c r="S44" i="3"/>
  <c r="R44" i="3"/>
  <c r="X43" i="3"/>
  <c r="V43" i="3"/>
  <c r="U43" i="3"/>
  <c r="S43" i="3"/>
  <c r="R43" i="3"/>
  <c r="X42" i="3"/>
  <c r="V42" i="3"/>
  <c r="U42" i="3"/>
  <c r="S42" i="3"/>
  <c r="R42" i="3"/>
  <c r="X41" i="3"/>
  <c r="V41" i="3"/>
  <c r="U41" i="3"/>
  <c r="S41" i="3"/>
  <c r="R41" i="3"/>
  <c r="X40" i="3"/>
  <c r="V40" i="3"/>
  <c r="U40" i="3"/>
  <c r="S40" i="3"/>
  <c r="R40" i="3"/>
  <c r="X39" i="3"/>
  <c r="V39" i="3"/>
  <c r="U39" i="3"/>
  <c r="S39" i="3"/>
  <c r="R39" i="3"/>
  <c r="X38" i="3"/>
  <c r="V38" i="3"/>
  <c r="U38" i="3"/>
  <c r="S38" i="3"/>
  <c r="R38" i="3"/>
  <c r="X37" i="3"/>
  <c r="V37" i="3"/>
  <c r="U37" i="3"/>
  <c r="S37" i="3"/>
  <c r="R37" i="3"/>
  <c r="X36" i="3"/>
  <c r="V36" i="3"/>
  <c r="U36" i="3"/>
  <c r="S36" i="3"/>
  <c r="R36" i="3"/>
  <c r="X35" i="3"/>
  <c r="V35" i="3"/>
  <c r="U35" i="3"/>
  <c r="S35" i="3"/>
  <c r="R35" i="3"/>
  <c r="X32" i="3"/>
  <c r="V32" i="3"/>
  <c r="U32" i="3"/>
  <c r="S32" i="3"/>
  <c r="R32" i="3"/>
  <c r="X31" i="3"/>
  <c r="V31" i="3"/>
  <c r="U31" i="3"/>
  <c r="S31" i="3"/>
  <c r="R31" i="3"/>
  <c r="X30" i="3"/>
  <c r="V30" i="3"/>
  <c r="U30" i="3"/>
  <c r="S30" i="3"/>
  <c r="R30" i="3"/>
  <c r="X29" i="3"/>
  <c r="V29" i="3"/>
  <c r="U29" i="3"/>
  <c r="S29" i="3"/>
  <c r="R29" i="3"/>
  <c r="X28" i="3"/>
  <c r="V28" i="3"/>
  <c r="U28" i="3"/>
  <c r="S28" i="3"/>
  <c r="R28" i="3"/>
  <c r="X27" i="3"/>
  <c r="V27" i="3"/>
  <c r="U27" i="3"/>
  <c r="S27" i="3"/>
  <c r="R27" i="3"/>
  <c r="X26" i="3"/>
  <c r="V26" i="3"/>
  <c r="U26" i="3"/>
  <c r="S26" i="3"/>
  <c r="R26" i="3"/>
  <c r="X25" i="3"/>
  <c r="V25" i="3"/>
  <c r="U25" i="3"/>
  <c r="S25" i="3"/>
  <c r="R25" i="3"/>
  <c r="X24" i="3"/>
  <c r="V24" i="3"/>
  <c r="U24" i="3"/>
  <c r="S24" i="3"/>
  <c r="R24" i="3"/>
  <c r="X23" i="3"/>
  <c r="V23" i="3"/>
  <c r="U23" i="3"/>
  <c r="S23" i="3"/>
  <c r="R23" i="3"/>
  <c r="X22" i="3"/>
  <c r="V22" i="3"/>
  <c r="U22" i="3"/>
  <c r="S22" i="3"/>
  <c r="R22" i="3"/>
  <c r="X21" i="3"/>
  <c r="V21" i="3"/>
  <c r="U21" i="3"/>
  <c r="S21" i="3"/>
  <c r="R21" i="3"/>
  <c r="X20" i="3"/>
  <c r="V20" i="3"/>
  <c r="U20" i="3"/>
  <c r="S20" i="3"/>
  <c r="R20" i="3"/>
  <c r="X19" i="3"/>
  <c r="V19" i="3"/>
  <c r="U19" i="3"/>
  <c r="S19" i="3"/>
  <c r="R19" i="3"/>
  <c r="X18" i="3"/>
  <c r="V18" i="3"/>
  <c r="U18" i="3"/>
  <c r="S18" i="3"/>
  <c r="R18" i="3"/>
  <c r="X16" i="3"/>
  <c r="V16" i="3"/>
  <c r="U16" i="3"/>
  <c r="S16" i="3"/>
  <c r="R16" i="3"/>
  <c r="X15" i="3"/>
  <c r="V15" i="3"/>
  <c r="U15" i="3"/>
  <c r="S15" i="3"/>
  <c r="R15" i="3"/>
  <c r="X14" i="3"/>
  <c r="V14" i="3"/>
  <c r="U14" i="3"/>
  <c r="S14" i="3"/>
  <c r="R14" i="3"/>
  <c r="X13" i="3"/>
  <c r="V13" i="3"/>
  <c r="U13" i="3"/>
  <c r="S13" i="3"/>
  <c r="R13" i="3"/>
  <c r="X12" i="3"/>
  <c r="V12" i="3"/>
  <c r="U12" i="3"/>
  <c r="S12" i="3"/>
  <c r="R12" i="3"/>
  <c r="X11" i="3"/>
  <c r="V11" i="3"/>
  <c r="U11" i="3"/>
  <c r="S11" i="3"/>
  <c r="R11" i="3"/>
  <c r="X10" i="3"/>
  <c r="V10" i="3"/>
  <c r="U10" i="3"/>
  <c r="S10" i="3"/>
  <c r="R10" i="3"/>
  <c r="X9" i="3"/>
  <c r="V9" i="3"/>
  <c r="U9" i="3"/>
  <c r="S9" i="3"/>
  <c r="R9" i="3"/>
  <c r="X8" i="3"/>
  <c r="V8" i="3"/>
  <c r="U8" i="3"/>
  <c r="S8" i="3"/>
  <c r="R8" i="3"/>
  <c r="X7" i="3"/>
  <c r="V7" i="3"/>
  <c r="U7" i="3"/>
  <c r="S7" i="3"/>
  <c r="R7" i="3"/>
  <c r="AP87" i="10"/>
  <c r="X17" i="7" s="1"/>
  <c r="AO87" i="10"/>
  <c r="AN87" i="10"/>
  <c r="AM87" i="10"/>
  <c r="AL87" i="10"/>
  <c r="AK87" i="10"/>
  <c r="AJ87" i="10"/>
  <c r="AI87" i="10"/>
  <c r="AH87" i="10"/>
  <c r="AG87" i="10"/>
  <c r="AF87" i="10"/>
  <c r="AE87" i="10"/>
  <c r="AD87" i="10"/>
  <c r="X17" i="6"/>
  <c r="AP66" i="10"/>
  <c r="X10" i="5" s="1"/>
  <c r="AO66" i="10"/>
  <c r="AN66" i="10"/>
  <c r="AM66" i="10"/>
  <c r="AL66" i="10"/>
  <c r="AK66" i="10"/>
  <c r="AJ66" i="10"/>
  <c r="AI66" i="10"/>
  <c r="AH66" i="10"/>
  <c r="AG66" i="10"/>
  <c r="AF66" i="10"/>
  <c r="AE66" i="10"/>
  <c r="AD66" i="10"/>
  <c r="AP62" i="10"/>
  <c r="X19" i="4" s="1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P51" i="10"/>
  <c r="AO51" i="10"/>
  <c r="AN51" i="10"/>
  <c r="AM51" i="10"/>
  <c r="AL51" i="10"/>
  <c r="AL101" i="10" s="1"/>
  <c r="AK51" i="10"/>
  <c r="AJ51" i="10"/>
  <c r="AI51" i="10"/>
  <c r="AH51" i="10"/>
  <c r="AG51" i="10"/>
  <c r="AF51" i="10"/>
  <c r="AF101" i="10" s="1"/>
  <c r="AE51" i="10"/>
  <c r="AD51" i="10"/>
  <c r="O9" i="9"/>
  <c r="N9" i="9"/>
  <c r="L9" i="9"/>
  <c r="K9" i="9"/>
  <c r="O8" i="9"/>
  <c r="N8" i="9"/>
  <c r="L8" i="9"/>
  <c r="K8" i="9"/>
  <c r="O7" i="9"/>
  <c r="N7" i="9"/>
  <c r="L7" i="9"/>
  <c r="K7" i="9"/>
  <c r="H9" i="9"/>
  <c r="G9" i="9"/>
  <c r="E9" i="9"/>
  <c r="D9" i="9"/>
  <c r="H8" i="9"/>
  <c r="G8" i="9"/>
  <c r="E8" i="9"/>
  <c r="D8" i="9"/>
  <c r="H7" i="9"/>
  <c r="G7" i="9"/>
  <c r="E7" i="9"/>
  <c r="D7" i="9"/>
  <c r="Q16" i="7"/>
  <c r="O16" i="7"/>
  <c r="N16" i="7"/>
  <c r="L16" i="7"/>
  <c r="K16" i="7"/>
  <c r="J16" i="7"/>
  <c r="H16" i="7"/>
  <c r="G16" i="7"/>
  <c r="E16" i="7"/>
  <c r="D16" i="7"/>
  <c r="O15" i="7"/>
  <c r="N15" i="7"/>
  <c r="L15" i="7"/>
  <c r="K15" i="7"/>
  <c r="O14" i="7"/>
  <c r="N14" i="7"/>
  <c r="L14" i="7"/>
  <c r="K14" i="7"/>
  <c r="O13" i="7"/>
  <c r="N13" i="7"/>
  <c r="L13" i="7"/>
  <c r="K13" i="7"/>
  <c r="O11" i="7"/>
  <c r="N11" i="7"/>
  <c r="L11" i="7"/>
  <c r="K11" i="7"/>
  <c r="O10" i="7"/>
  <c r="N10" i="7"/>
  <c r="L10" i="7"/>
  <c r="K10" i="7"/>
  <c r="O9" i="7"/>
  <c r="N9" i="7"/>
  <c r="L9" i="7"/>
  <c r="K9" i="7"/>
  <c r="O8" i="7"/>
  <c r="N8" i="7"/>
  <c r="L8" i="7"/>
  <c r="K8" i="7"/>
  <c r="H15" i="7"/>
  <c r="G15" i="7"/>
  <c r="E15" i="7"/>
  <c r="D15" i="7"/>
  <c r="H14" i="7"/>
  <c r="G14" i="7"/>
  <c r="E14" i="7"/>
  <c r="D14" i="7"/>
  <c r="H13" i="7"/>
  <c r="G13" i="7"/>
  <c r="E13" i="7"/>
  <c r="D13" i="7"/>
  <c r="H11" i="7"/>
  <c r="G11" i="7"/>
  <c r="E11" i="7"/>
  <c r="D11" i="7"/>
  <c r="H10" i="7"/>
  <c r="G10" i="7"/>
  <c r="E10" i="7"/>
  <c r="D10" i="7"/>
  <c r="H9" i="7"/>
  <c r="G9" i="7"/>
  <c r="E9" i="7"/>
  <c r="D9" i="7"/>
  <c r="H8" i="7"/>
  <c r="G8" i="7"/>
  <c r="E8" i="7"/>
  <c r="D8" i="7"/>
  <c r="O7" i="7"/>
  <c r="N7" i="7"/>
  <c r="L7" i="7"/>
  <c r="K7" i="7"/>
  <c r="H7" i="7"/>
  <c r="G7" i="7"/>
  <c r="E7" i="7"/>
  <c r="D7" i="7"/>
  <c r="H18" i="4"/>
  <c r="G18" i="4"/>
  <c r="E18" i="4"/>
  <c r="D18" i="4"/>
  <c r="H17" i="4"/>
  <c r="G17" i="4"/>
  <c r="E17" i="4"/>
  <c r="D17" i="4"/>
  <c r="H16" i="4"/>
  <c r="G16" i="4"/>
  <c r="E16" i="4"/>
  <c r="D16" i="4"/>
  <c r="H15" i="4"/>
  <c r="G15" i="4"/>
  <c r="E15" i="4"/>
  <c r="D15" i="4"/>
  <c r="H14" i="4"/>
  <c r="G14" i="4"/>
  <c r="E14" i="4"/>
  <c r="D14" i="4"/>
  <c r="H13" i="4"/>
  <c r="G13" i="4"/>
  <c r="E13" i="4"/>
  <c r="D13" i="4"/>
  <c r="H12" i="4"/>
  <c r="G12" i="4"/>
  <c r="E12" i="4"/>
  <c r="D12" i="4"/>
  <c r="H11" i="4"/>
  <c r="G11" i="4"/>
  <c r="E11" i="4"/>
  <c r="D11" i="4"/>
  <c r="H10" i="4"/>
  <c r="G10" i="4"/>
  <c r="E10" i="4"/>
  <c r="D10" i="4"/>
  <c r="H9" i="4"/>
  <c r="G9" i="4"/>
  <c r="E9" i="4"/>
  <c r="D9" i="4"/>
  <c r="H8" i="4"/>
  <c r="G8" i="4"/>
  <c r="E8" i="4"/>
  <c r="D8" i="4"/>
  <c r="H7" i="4"/>
  <c r="G7" i="4"/>
  <c r="E7" i="4"/>
  <c r="D7" i="4"/>
  <c r="O52" i="3"/>
  <c r="N52" i="3"/>
  <c r="L52" i="3"/>
  <c r="K52" i="3"/>
  <c r="O51" i="3"/>
  <c r="N51" i="3"/>
  <c r="L51" i="3"/>
  <c r="K51" i="3"/>
  <c r="O50" i="3"/>
  <c r="N50" i="3"/>
  <c r="L50" i="3"/>
  <c r="K50" i="3"/>
  <c r="O49" i="3"/>
  <c r="N49" i="3"/>
  <c r="L49" i="3"/>
  <c r="K49" i="3"/>
  <c r="O48" i="3"/>
  <c r="N48" i="3"/>
  <c r="L48" i="3"/>
  <c r="K48" i="3"/>
  <c r="O47" i="3"/>
  <c r="N47" i="3"/>
  <c r="L47" i="3"/>
  <c r="K47" i="3"/>
  <c r="O46" i="3"/>
  <c r="N46" i="3"/>
  <c r="L46" i="3"/>
  <c r="K46" i="3"/>
  <c r="O45" i="3"/>
  <c r="N45" i="3"/>
  <c r="L45" i="3"/>
  <c r="K45" i="3"/>
  <c r="O44" i="3"/>
  <c r="N44" i="3"/>
  <c r="L44" i="3"/>
  <c r="K44" i="3"/>
  <c r="O43" i="3"/>
  <c r="N43" i="3"/>
  <c r="L43" i="3"/>
  <c r="K43" i="3"/>
  <c r="O42" i="3"/>
  <c r="N42" i="3"/>
  <c r="L42" i="3"/>
  <c r="K42" i="3"/>
  <c r="O41" i="3"/>
  <c r="N41" i="3"/>
  <c r="L41" i="3"/>
  <c r="K41" i="3"/>
  <c r="O40" i="3"/>
  <c r="N40" i="3"/>
  <c r="L40" i="3"/>
  <c r="K40" i="3"/>
  <c r="O39" i="3"/>
  <c r="N39" i="3"/>
  <c r="L39" i="3"/>
  <c r="K39" i="3"/>
  <c r="O38" i="3"/>
  <c r="N38" i="3"/>
  <c r="L38" i="3"/>
  <c r="K38" i="3"/>
  <c r="O37" i="3"/>
  <c r="N37" i="3"/>
  <c r="L37" i="3"/>
  <c r="K37" i="3"/>
  <c r="O36" i="3"/>
  <c r="N36" i="3"/>
  <c r="L36" i="3"/>
  <c r="K36" i="3"/>
  <c r="O35" i="3"/>
  <c r="N35" i="3"/>
  <c r="L35" i="3"/>
  <c r="K35" i="3"/>
  <c r="O32" i="3"/>
  <c r="N32" i="3"/>
  <c r="L32" i="3"/>
  <c r="K32" i="3"/>
  <c r="O31" i="3"/>
  <c r="N31" i="3"/>
  <c r="L31" i="3"/>
  <c r="K31" i="3"/>
  <c r="O30" i="3"/>
  <c r="N30" i="3"/>
  <c r="L30" i="3"/>
  <c r="K30" i="3"/>
  <c r="O29" i="3"/>
  <c r="N29" i="3"/>
  <c r="L29" i="3"/>
  <c r="K29" i="3"/>
  <c r="O28" i="3"/>
  <c r="N28" i="3"/>
  <c r="L28" i="3"/>
  <c r="K28" i="3"/>
  <c r="O27" i="3"/>
  <c r="N27" i="3"/>
  <c r="L27" i="3"/>
  <c r="K27" i="3"/>
  <c r="O26" i="3"/>
  <c r="N26" i="3"/>
  <c r="L26" i="3"/>
  <c r="K26" i="3"/>
  <c r="O25" i="3"/>
  <c r="N25" i="3"/>
  <c r="L25" i="3"/>
  <c r="K25" i="3"/>
  <c r="O24" i="3"/>
  <c r="N24" i="3"/>
  <c r="L24" i="3"/>
  <c r="K24" i="3"/>
  <c r="O23" i="3"/>
  <c r="N23" i="3"/>
  <c r="L23" i="3"/>
  <c r="K23" i="3"/>
  <c r="O22" i="3"/>
  <c r="N22" i="3"/>
  <c r="L22" i="3"/>
  <c r="K22" i="3"/>
  <c r="O21" i="3"/>
  <c r="N21" i="3"/>
  <c r="L21" i="3"/>
  <c r="K21" i="3"/>
  <c r="O20" i="3"/>
  <c r="N20" i="3"/>
  <c r="L20" i="3"/>
  <c r="K20" i="3"/>
  <c r="O19" i="3"/>
  <c r="N19" i="3"/>
  <c r="L19" i="3"/>
  <c r="K19" i="3"/>
  <c r="O18" i="3"/>
  <c r="N18" i="3"/>
  <c r="L18" i="3"/>
  <c r="K18" i="3"/>
  <c r="O16" i="3"/>
  <c r="N16" i="3"/>
  <c r="L16" i="3"/>
  <c r="K16" i="3"/>
  <c r="O15" i="3"/>
  <c r="N15" i="3"/>
  <c r="L15" i="3"/>
  <c r="K15" i="3"/>
  <c r="O14" i="3"/>
  <c r="N14" i="3"/>
  <c r="L14" i="3"/>
  <c r="K14" i="3"/>
  <c r="O13" i="3"/>
  <c r="N13" i="3"/>
  <c r="L13" i="3"/>
  <c r="K13" i="3"/>
  <c r="O12" i="3"/>
  <c r="N12" i="3"/>
  <c r="L12" i="3"/>
  <c r="K12" i="3"/>
  <c r="O11" i="3"/>
  <c r="N11" i="3"/>
  <c r="L11" i="3"/>
  <c r="K11" i="3"/>
  <c r="O10" i="3"/>
  <c r="N10" i="3"/>
  <c r="L10" i="3"/>
  <c r="K10" i="3"/>
  <c r="O9" i="3"/>
  <c r="N9" i="3"/>
  <c r="L9" i="3"/>
  <c r="K9" i="3"/>
  <c r="O8" i="3"/>
  <c r="N8" i="3"/>
  <c r="L8" i="3"/>
  <c r="K8" i="3"/>
  <c r="N7" i="3"/>
  <c r="O7" i="3"/>
  <c r="L7" i="3"/>
  <c r="K7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H7" i="3"/>
  <c r="G7" i="3"/>
  <c r="E7" i="3"/>
  <c r="D7" i="3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AC51" i="10"/>
  <c r="AB51" i="10"/>
  <c r="AA51" i="10"/>
  <c r="Z51" i="10"/>
  <c r="Y51" i="10"/>
  <c r="Y101" i="10" s="1"/>
  <c r="X51" i="10"/>
  <c r="W51" i="10"/>
  <c r="V51" i="10"/>
  <c r="U51" i="10"/>
  <c r="T51" i="10"/>
  <c r="S51" i="10"/>
  <c r="R51" i="10"/>
  <c r="Q51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D7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H101" i="10" l="1"/>
  <c r="J101" i="10"/>
  <c r="T101" i="10"/>
  <c r="M101" i="10"/>
  <c r="BA101" i="10"/>
  <c r="V101" i="10"/>
  <c r="AQ101" i="10"/>
  <c r="AR101" i="10"/>
  <c r="AH17" i="6"/>
  <c r="N101" i="10"/>
  <c r="Z101" i="10"/>
  <c r="O101" i="10"/>
  <c r="AD101" i="10"/>
  <c r="AE101" i="10"/>
  <c r="AS101" i="10"/>
  <c r="AG101" i="10"/>
  <c r="D101" i="10"/>
  <c r="AH101" i="10"/>
  <c r="E101" i="10"/>
  <c r="Q101" i="10"/>
  <c r="AI101" i="10"/>
  <c r="AV101" i="10"/>
  <c r="P101" i="10"/>
  <c r="F101" i="10"/>
  <c r="R101" i="10"/>
  <c r="AJ101" i="10"/>
  <c r="AY101" i="10"/>
  <c r="G101" i="10"/>
  <c r="S101" i="10"/>
  <c r="AK101" i="10"/>
  <c r="AZ101" i="10"/>
  <c r="I101" i="10"/>
  <c r="U101" i="10"/>
  <c r="AM101" i="10"/>
  <c r="BB101" i="10"/>
  <c r="AN101" i="10"/>
  <c r="AE53" i="3"/>
  <c r="BC101" i="10"/>
  <c r="K101" i="10"/>
  <c r="W101" i="10"/>
  <c r="AO101" i="10"/>
  <c r="L101" i="10"/>
  <c r="X101" i="10"/>
  <c r="X53" i="3"/>
  <c r="AP101" i="10"/>
  <c r="AW101" i="10"/>
  <c r="AK16" i="6"/>
  <c r="AH17" i="7"/>
  <c r="AO7" i="6"/>
  <c r="AR7" i="6"/>
  <c r="AH19" i="4"/>
  <c r="AK19" i="4"/>
  <c r="AH53" i="3"/>
  <c r="AK53" i="3"/>
  <c r="AC53" i="3"/>
  <c r="AB53" i="3"/>
  <c r="Z17" i="7"/>
  <c r="AB17" i="7"/>
  <c r="AC17" i="7"/>
  <c r="Y17" i="6"/>
  <c r="Z17" i="6"/>
  <c r="Y19" i="4"/>
  <c r="Z19" i="4"/>
  <c r="AB17" i="6"/>
  <c r="AC17" i="6"/>
  <c r="AB19" i="4"/>
  <c r="AC19" i="4"/>
  <c r="Y53" i="3"/>
  <c r="Z53" i="3"/>
  <c r="Y17" i="7"/>
  <c r="W15" i="7"/>
  <c r="M7" i="4"/>
  <c r="D53" i="3"/>
  <c r="M7" i="3"/>
  <c r="M44" i="3"/>
  <c r="M48" i="3"/>
  <c r="F14" i="6"/>
  <c r="M10" i="6"/>
  <c r="M14" i="6"/>
  <c r="T11" i="7"/>
  <c r="M11" i="4"/>
  <c r="M15" i="4"/>
  <c r="F7" i="6"/>
  <c r="T44" i="3"/>
  <c r="F9" i="7"/>
  <c r="W8" i="7"/>
  <c r="S53" i="3"/>
  <c r="M10" i="7"/>
  <c r="P12" i="6"/>
  <c r="W13" i="6"/>
  <c r="L53" i="3"/>
  <c r="I7" i="3"/>
  <c r="F15" i="3"/>
  <c r="F24" i="3"/>
  <c r="F32" i="3"/>
  <c r="F40" i="3"/>
  <c r="F48" i="3"/>
  <c r="P47" i="3"/>
  <c r="P51" i="3"/>
  <c r="P15" i="4"/>
  <c r="T9" i="5"/>
  <c r="I15" i="6"/>
  <c r="T38" i="3"/>
  <c r="W17" i="4"/>
  <c r="F12" i="3"/>
  <c r="F21" i="3"/>
  <c r="F29" i="3"/>
  <c r="F37" i="3"/>
  <c r="F45" i="3"/>
  <c r="M13" i="3"/>
  <c r="M22" i="3"/>
  <c r="M26" i="3"/>
  <c r="F16" i="4"/>
  <c r="M7" i="7"/>
  <c r="W10" i="9"/>
  <c r="F9" i="3"/>
  <c r="F18" i="3"/>
  <c r="F26" i="3"/>
  <c r="P8" i="9"/>
  <c r="W19" i="3"/>
  <c r="W38" i="3"/>
  <c r="E19" i="4"/>
  <c r="F13" i="3"/>
  <c r="F22" i="3"/>
  <c r="F30" i="3"/>
  <c r="F38" i="3"/>
  <c r="W49" i="3"/>
  <c r="W7" i="3"/>
  <c r="T18" i="3"/>
  <c r="W24" i="3"/>
  <c r="W43" i="3"/>
  <c r="R17" i="7"/>
  <c r="P7" i="9"/>
  <c r="F42" i="3"/>
  <c r="F50" i="3"/>
  <c r="I22" i="3"/>
  <c r="I30" i="3"/>
  <c r="I14" i="4"/>
  <c r="F8" i="9"/>
  <c r="W51" i="3"/>
  <c r="F15" i="7"/>
  <c r="I7" i="7"/>
  <c r="T52" i="3"/>
  <c r="T10" i="9"/>
  <c r="F46" i="3"/>
  <c r="P10" i="4"/>
  <c r="I52" i="3"/>
  <c r="I9" i="4"/>
  <c r="F7" i="9"/>
  <c r="M7" i="9"/>
  <c r="W21" i="3"/>
  <c r="T10" i="4"/>
  <c r="W13" i="4"/>
  <c r="T8" i="9"/>
  <c r="T11" i="3"/>
  <c r="W14" i="3"/>
  <c r="W47" i="3"/>
  <c r="P7" i="6"/>
  <c r="T13" i="7"/>
  <c r="U17" i="7"/>
  <c r="F10" i="3"/>
  <c r="F27" i="3"/>
  <c r="F43" i="3"/>
  <c r="M37" i="3"/>
  <c r="M49" i="3"/>
  <c r="F11" i="4"/>
  <c r="F15" i="4"/>
  <c r="V17" i="7"/>
  <c r="P16" i="4"/>
  <c r="F16" i="6"/>
  <c r="W14" i="4"/>
  <c r="P16" i="3"/>
  <c r="P25" i="3"/>
  <c r="P49" i="3"/>
  <c r="I7" i="4"/>
  <c r="I10" i="7"/>
  <c r="U17" i="6"/>
  <c r="W9" i="9"/>
  <c r="V17" i="6"/>
  <c r="I9" i="9"/>
  <c r="U10" i="5"/>
  <c r="W39" i="3"/>
  <c r="V10" i="5"/>
  <c r="P8" i="7"/>
  <c r="W20" i="3"/>
  <c r="I27" i="3"/>
  <c r="I35" i="3"/>
  <c r="I43" i="3"/>
  <c r="I51" i="3"/>
  <c r="M10" i="3"/>
  <c r="M14" i="3"/>
  <c r="M19" i="3"/>
  <c r="M23" i="3"/>
  <c r="M27" i="3"/>
  <c r="M35" i="3"/>
  <c r="F13" i="4"/>
  <c r="W13" i="3"/>
  <c r="T24" i="3"/>
  <c r="W30" i="3"/>
  <c r="M16" i="6"/>
  <c r="W8" i="6"/>
  <c r="M14" i="7"/>
  <c r="I14" i="6"/>
  <c r="P10" i="6"/>
  <c r="H19" i="4"/>
  <c r="F7" i="3"/>
  <c r="F14" i="3"/>
  <c r="F23" i="3"/>
  <c r="F31" i="3"/>
  <c r="F39" i="3"/>
  <c r="F47" i="3"/>
  <c r="I18" i="3"/>
  <c r="I26" i="3"/>
  <c r="M38" i="3"/>
  <c r="M46" i="3"/>
  <c r="F10" i="7"/>
  <c r="M8" i="9"/>
  <c r="W8" i="3"/>
  <c r="T19" i="3"/>
  <c r="W25" i="3"/>
  <c r="W41" i="3"/>
  <c r="M16" i="4"/>
  <c r="I7" i="6"/>
  <c r="T17" i="4"/>
  <c r="W12" i="6"/>
  <c r="I9" i="7"/>
  <c r="E53" i="3"/>
  <c r="R17" i="6"/>
  <c r="T32" i="3"/>
  <c r="F12" i="6"/>
  <c r="M8" i="6"/>
  <c r="M12" i="6"/>
  <c r="T14" i="4"/>
  <c r="H53" i="3"/>
  <c r="P38" i="3"/>
  <c r="P46" i="3"/>
  <c r="W35" i="3"/>
  <c r="P12" i="4"/>
  <c r="T13" i="6"/>
  <c r="I16" i="3"/>
  <c r="I20" i="3"/>
  <c r="M39" i="3"/>
  <c r="M43" i="3"/>
  <c r="I12" i="4"/>
  <c r="P11" i="7"/>
  <c r="R10" i="5"/>
  <c r="W12" i="3"/>
  <c r="M9" i="4"/>
  <c r="M17" i="4"/>
  <c r="I12" i="6"/>
  <c r="T9" i="9"/>
  <c r="P27" i="3"/>
  <c r="F9" i="4"/>
  <c r="I16" i="4"/>
  <c r="M13" i="7"/>
  <c r="W23" i="3"/>
  <c r="W8" i="4"/>
  <c r="G19" i="4"/>
  <c r="I21" i="3"/>
  <c r="M32" i="3"/>
  <c r="R19" i="4"/>
  <c r="W36" i="3"/>
  <c r="I13" i="6"/>
  <c r="W14" i="7"/>
  <c r="T10" i="3"/>
  <c r="T27" i="3"/>
  <c r="M18" i="4"/>
  <c r="W10" i="7"/>
  <c r="I13" i="3"/>
  <c r="F11" i="3"/>
  <c r="F20" i="3"/>
  <c r="F28" i="3"/>
  <c r="F36" i="3"/>
  <c r="F44" i="3"/>
  <c r="F52" i="3"/>
  <c r="I14" i="3"/>
  <c r="M16" i="3"/>
  <c r="M25" i="3"/>
  <c r="P32" i="3"/>
  <c r="P9" i="7"/>
  <c r="R53" i="3"/>
  <c r="T21" i="3"/>
  <c r="W27" i="3"/>
  <c r="T37" i="3"/>
  <c r="P18" i="4"/>
  <c r="F10" i="6"/>
  <c r="W9" i="4"/>
  <c r="W14" i="6"/>
  <c r="W7" i="7"/>
  <c r="F18" i="4"/>
  <c r="U53" i="3"/>
  <c r="D19" i="4"/>
  <c r="M15" i="7"/>
  <c r="I7" i="9"/>
  <c r="V53" i="3"/>
  <c r="T28" i="3"/>
  <c r="T31" i="3"/>
  <c r="F15" i="6"/>
  <c r="I9" i="3"/>
  <c r="P29" i="3"/>
  <c r="M41" i="3"/>
  <c r="P48" i="3"/>
  <c r="I13" i="4"/>
  <c r="I17" i="4"/>
  <c r="F8" i="7"/>
  <c r="F13" i="7"/>
  <c r="W9" i="3"/>
  <c r="T20" i="3"/>
  <c r="W26" i="3"/>
  <c r="T42" i="3"/>
  <c r="T48" i="3"/>
  <c r="T51" i="3"/>
  <c r="M12" i="4"/>
  <c r="M7" i="6"/>
  <c r="W16" i="6"/>
  <c r="W16" i="7"/>
  <c r="P41" i="3"/>
  <c r="M45" i="3"/>
  <c r="F7" i="4"/>
  <c r="I10" i="4"/>
  <c r="I8" i="7"/>
  <c r="I13" i="7"/>
  <c r="P16" i="7"/>
  <c r="T16" i="3"/>
  <c r="T36" i="3"/>
  <c r="F8" i="6"/>
  <c r="T14" i="6"/>
  <c r="W8" i="9"/>
  <c r="P13" i="3"/>
  <c r="P26" i="3"/>
  <c r="U19" i="4"/>
  <c r="P30" i="3"/>
  <c r="V19" i="4"/>
  <c r="T7" i="3"/>
  <c r="M13" i="4"/>
  <c r="I8" i="6"/>
  <c r="N53" i="3"/>
  <c r="M31" i="3"/>
  <c r="I18" i="4"/>
  <c r="P14" i="7"/>
  <c r="W10" i="3"/>
  <c r="T40" i="3"/>
  <c r="T46" i="3"/>
  <c r="P9" i="4"/>
  <c r="P8" i="6"/>
  <c r="F8" i="3"/>
  <c r="F16" i="3"/>
  <c r="F25" i="3"/>
  <c r="F41" i="3"/>
  <c r="F49" i="3"/>
  <c r="P14" i="3"/>
  <c r="P19" i="3"/>
  <c r="F8" i="4"/>
  <c r="I11" i="4"/>
  <c r="F7" i="7"/>
  <c r="S10" i="5"/>
  <c r="T9" i="6"/>
  <c r="P10" i="7"/>
  <c r="W52" i="3"/>
  <c r="P17" i="4"/>
  <c r="I9" i="6"/>
  <c r="M9" i="6"/>
  <c r="T8" i="4"/>
  <c r="T11" i="4"/>
  <c r="T15" i="7"/>
  <c r="M11" i="3"/>
  <c r="M15" i="3"/>
  <c r="M24" i="3"/>
  <c r="P35" i="3"/>
  <c r="M47" i="3"/>
  <c r="M51" i="3"/>
  <c r="F12" i="4"/>
  <c r="I15" i="4"/>
  <c r="S19" i="4"/>
  <c r="S17" i="7"/>
  <c r="T22" i="3"/>
  <c r="W31" i="3"/>
  <c r="M15" i="6"/>
  <c r="W9" i="6"/>
  <c r="W28" i="3"/>
  <c r="W11" i="7"/>
  <c r="T7" i="9"/>
  <c r="G53" i="3"/>
  <c r="K53" i="3"/>
  <c r="F19" i="3"/>
  <c r="F35" i="3"/>
  <c r="F51" i="3"/>
  <c r="M8" i="3"/>
  <c r="P15" i="3"/>
  <c r="P24" i="3"/>
  <c r="M8" i="7"/>
  <c r="F16" i="7"/>
  <c r="T47" i="3"/>
  <c r="O53" i="3"/>
  <c r="S17" i="6"/>
  <c r="T15" i="3"/>
  <c r="W50" i="3"/>
  <c r="P15" i="6"/>
  <c r="T10" i="6"/>
  <c r="I8" i="3"/>
  <c r="I32" i="3"/>
  <c r="I40" i="3"/>
  <c r="I48" i="3"/>
  <c r="P8" i="3"/>
  <c r="M12" i="3"/>
  <c r="M21" i="3"/>
  <c r="M29" i="3"/>
  <c r="P36" i="3"/>
  <c r="P7" i="7"/>
  <c r="T9" i="3"/>
  <c r="T29" i="3"/>
  <c r="P7" i="4"/>
  <c r="I10" i="6"/>
  <c r="W10" i="6"/>
  <c r="T16" i="6"/>
  <c r="T16" i="7"/>
  <c r="I37" i="3"/>
  <c r="I45" i="3"/>
  <c r="M18" i="3"/>
  <c r="P21" i="3"/>
  <c r="P28" i="3"/>
  <c r="M50" i="3"/>
  <c r="I8" i="4"/>
  <c r="F11" i="7"/>
  <c r="I15" i="7"/>
  <c r="P9" i="9"/>
  <c r="W11" i="3"/>
  <c r="W29" i="3"/>
  <c r="T41" i="3"/>
  <c r="P8" i="4"/>
  <c r="F13" i="6"/>
  <c r="P11" i="6"/>
  <c r="T9" i="4"/>
  <c r="T12" i="4"/>
  <c r="T8" i="6"/>
  <c r="I29" i="3"/>
  <c r="I15" i="3"/>
  <c r="I23" i="3"/>
  <c r="I38" i="3"/>
  <c r="I46" i="3"/>
  <c r="M36" i="3"/>
  <c r="P39" i="3"/>
  <c r="M11" i="7"/>
  <c r="P15" i="7"/>
  <c r="W18" i="3"/>
  <c r="W32" i="3"/>
  <c r="T50" i="3"/>
  <c r="T15" i="4"/>
  <c r="T18" i="4"/>
  <c r="T11" i="6"/>
  <c r="T9" i="7"/>
  <c r="P9" i="3"/>
  <c r="P42" i="3"/>
  <c r="I24" i="3"/>
  <c r="I31" i="3"/>
  <c r="I39" i="3"/>
  <c r="I47" i="3"/>
  <c r="P10" i="3"/>
  <c r="P18" i="3"/>
  <c r="M40" i="3"/>
  <c r="P43" i="3"/>
  <c r="P50" i="3"/>
  <c r="I11" i="7"/>
  <c r="T12" i="3"/>
  <c r="T30" i="3"/>
  <c r="W44" i="3"/>
  <c r="P16" i="6"/>
  <c r="W12" i="4"/>
  <c r="W15" i="4"/>
  <c r="W18" i="4"/>
  <c r="W9" i="5"/>
  <c r="W11" i="6"/>
  <c r="W9" i="7"/>
  <c r="T39" i="3"/>
  <c r="T35" i="3"/>
  <c r="P22" i="3"/>
  <c r="I10" i="3"/>
  <c r="I25" i="3"/>
  <c r="P7" i="3"/>
  <c r="M30" i="3"/>
  <c r="P40" i="3"/>
  <c r="I16" i="7"/>
  <c r="W15" i="3"/>
  <c r="T45" i="3"/>
  <c r="M10" i="4"/>
  <c r="P13" i="4"/>
  <c r="F11" i="6"/>
  <c r="P9" i="6"/>
  <c r="M13" i="6"/>
  <c r="T13" i="4"/>
  <c r="T12" i="6"/>
  <c r="T10" i="7"/>
  <c r="W13" i="7"/>
  <c r="I11" i="3"/>
  <c r="I19" i="3"/>
  <c r="I41" i="3"/>
  <c r="I49" i="3"/>
  <c r="P11" i="3"/>
  <c r="P37" i="3"/>
  <c r="P44" i="3"/>
  <c r="F10" i="4"/>
  <c r="M9" i="7"/>
  <c r="P13" i="7"/>
  <c r="I8" i="9"/>
  <c r="T13" i="3"/>
  <c r="T25" i="3"/>
  <c r="W42" i="3"/>
  <c r="W45" i="3"/>
  <c r="M14" i="4"/>
  <c r="I11" i="6"/>
  <c r="P13" i="6"/>
  <c r="I16" i="6"/>
  <c r="W10" i="4"/>
  <c r="T7" i="7"/>
  <c r="I42" i="3"/>
  <c r="I50" i="3"/>
  <c r="M20" i="3"/>
  <c r="P23" i="3"/>
  <c r="M52" i="3"/>
  <c r="F14" i="7"/>
  <c r="M16" i="7"/>
  <c r="F9" i="9"/>
  <c r="W22" i="3"/>
  <c r="W48" i="3"/>
  <c r="T14" i="7"/>
  <c r="I12" i="3"/>
  <c r="T43" i="3"/>
  <c r="P14" i="4"/>
  <c r="I28" i="3"/>
  <c r="M9" i="3"/>
  <c r="P12" i="3"/>
  <c r="P20" i="3"/>
  <c r="M42" i="3"/>
  <c r="P45" i="3"/>
  <c r="P52" i="3"/>
  <c r="F14" i="4"/>
  <c r="F17" i="4"/>
  <c r="I14" i="7"/>
  <c r="W16" i="3"/>
  <c r="T23" i="3"/>
  <c r="W37" i="3"/>
  <c r="T49" i="3"/>
  <c r="F9" i="6"/>
  <c r="T8" i="5"/>
  <c r="T15" i="6"/>
  <c r="T8" i="7"/>
  <c r="I36" i="3"/>
  <c r="I44" i="3"/>
  <c r="M28" i="3"/>
  <c r="P31" i="3"/>
  <c r="M9" i="9"/>
  <c r="T8" i="3"/>
  <c r="T14" i="3"/>
  <c r="T26" i="3"/>
  <c r="W40" i="3"/>
  <c r="W46" i="3"/>
  <c r="M8" i="4"/>
  <c r="P11" i="4"/>
  <c r="M11" i="6"/>
  <c r="P14" i="6"/>
  <c r="W11" i="4"/>
  <c r="W7" i="9"/>
  <c r="W7" i="8"/>
  <c r="T7" i="8"/>
  <c r="W15" i="6"/>
  <c r="W7" i="6"/>
  <c r="T7" i="6"/>
  <c r="W8" i="5"/>
  <c r="W16" i="4"/>
  <c r="T16" i="4"/>
  <c r="W7" i="4"/>
  <c r="T7" i="4"/>
  <c r="Q15" i="6"/>
  <c r="Q18" i="4"/>
  <c r="J18" i="4"/>
  <c r="Q17" i="4"/>
  <c r="J17" i="4"/>
  <c r="Q16" i="4"/>
  <c r="J16" i="4"/>
  <c r="Q16" i="6"/>
  <c r="J16" i="6"/>
  <c r="J15" i="6"/>
  <c r="J7" i="9"/>
  <c r="Q7" i="9"/>
  <c r="J8" i="9"/>
  <c r="Q8" i="9"/>
  <c r="J9" i="9"/>
  <c r="J10" i="9"/>
  <c r="AA92" i="10"/>
  <c r="AB92" i="10"/>
  <c r="AC92" i="10"/>
  <c r="Q9" i="9"/>
  <c r="AD53" i="3" l="1"/>
  <c r="L10" i="9"/>
  <c r="K10" i="9"/>
  <c r="AA93" i="10"/>
  <c r="Q10" i="9"/>
  <c r="AC93" i="10"/>
  <c r="AB93" i="10"/>
  <c r="N10" i="9"/>
  <c r="O10" i="9"/>
  <c r="AA17" i="7"/>
  <c r="AA19" i="4"/>
  <c r="AA17" i="6"/>
  <c r="AD19" i="4"/>
  <c r="AD17" i="7"/>
  <c r="AA53" i="3"/>
  <c r="AD17" i="6"/>
  <c r="F53" i="3"/>
  <c r="T53" i="3"/>
  <c r="T17" i="7"/>
  <c r="M53" i="3"/>
  <c r="F19" i="4"/>
  <c r="W17" i="7"/>
  <c r="T10" i="5"/>
  <c r="I53" i="3"/>
  <c r="W17" i="6"/>
  <c r="T19" i="4"/>
  <c r="T17" i="6"/>
  <c r="I19" i="4"/>
  <c r="W10" i="5"/>
  <c r="W53" i="3"/>
  <c r="W19" i="4"/>
  <c r="P53" i="3"/>
  <c r="Q7" i="8"/>
  <c r="Q15" i="7"/>
  <c r="Q14" i="7"/>
  <c r="Q13" i="7"/>
  <c r="Q11" i="7"/>
  <c r="Q10" i="7"/>
  <c r="Q9" i="7"/>
  <c r="Q8" i="7"/>
  <c r="Q7" i="7"/>
  <c r="Q14" i="6"/>
  <c r="Q13" i="6"/>
  <c r="Q12" i="6"/>
  <c r="Q11" i="6"/>
  <c r="Q10" i="6"/>
  <c r="Q9" i="6"/>
  <c r="Q8" i="6"/>
  <c r="Q7" i="6"/>
  <c r="Q9" i="5"/>
  <c r="Q8" i="5"/>
  <c r="Q15" i="4"/>
  <c r="Q14" i="4"/>
  <c r="Q13" i="4"/>
  <c r="Q12" i="4"/>
  <c r="Q11" i="4"/>
  <c r="Q10" i="4"/>
  <c r="Q9" i="4"/>
  <c r="Q8" i="4"/>
  <c r="Q7" i="4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6" i="3"/>
  <c r="Q15" i="3"/>
  <c r="Q14" i="3"/>
  <c r="Q13" i="3"/>
  <c r="Q12" i="3"/>
  <c r="Q11" i="3"/>
  <c r="Q10" i="3"/>
  <c r="Q9" i="3"/>
  <c r="Q8" i="3"/>
  <c r="J7" i="8"/>
  <c r="J15" i="7"/>
  <c r="J14" i="7"/>
  <c r="J13" i="7"/>
  <c r="J11" i="7"/>
  <c r="J10" i="7"/>
  <c r="J9" i="7"/>
  <c r="J8" i="7"/>
  <c r="J7" i="7"/>
  <c r="J14" i="6"/>
  <c r="J13" i="6"/>
  <c r="J12" i="6"/>
  <c r="J11" i="6"/>
  <c r="J10" i="6"/>
  <c r="J9" i="6"/>
  <c r="J8" i="6"/>
  <c r="J7" i="6"/>
  <c r="J9" i="5"/>
  <c r="J15" i="4"/>
  <c r="J14" i="4"/>
  <c r="J13" i="4"/>
  <c r="J12" i="4"/>
  <c r="J11" i="4"/>
  <c r="J10" i="4"/>
  <c r="J9" i="4"/>
  <c r="J8" i="4"/>
  <c r="J7" i="4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  <c r="J8" i="3"/>
  <c r="J7" i="3"/>
  <c r="Q11" i="9" l="1"/>
  <c r="AC101" i="10"/>
  <c r="K11" i="9"/>
  <c r="L11" i="9"/>
  <c r="AA101" i="10"/>
  <c r="N11" i="9"/>
  <c r="O11" i="9"/>
  <c r="AB101" i="10"/>
  <c r="M10" i="9"/>
  <c r="P10" i="9"/>
  <c r="E7" i="8"/>
  <c r="D7" i="8"/>
  <c r="H7" i="8"/>
  <c r="G7" i="8"/>
  <c r="L7" i="8"/>
  <c r="K7" i="8"/>
  <c r="N7" i="8"/>
  <c r="O7" i="8"/>
  <c r="G9" i="5"/>
  <c r="H9" i="5"/>
  <c r="K17" i="7"/>
  <c r="L9" i="5"/>
  <c r="K9" i="5"/>
  <c r="D17" i="7"/>
  <c r="L8" i="5"/>
  <c r="K8" i="5"/>
  <c r="O9" i="5"/>
  <c r="N9" i="5"/>
  <c r="Q17" i="7"/>
  <c r="H17" i="7"/>
  <c r="D9" i="5"/>
  <c r="E9" i="5"/>
  <c r="O8" i="5"/>
  <c r="N8" i="5"/>
  <c r="N17" i="7"/>
  <c r="L17" i="7"/>
  <c r="J17" i="7"/>
  <c r="G17" i="7"/>
  <c r="Q17" i="6"/>
  <c r="J17" i="6"/>
  <c r="D17" i="6"/>
  <c r="L17" i="6"/>
  <c r="H17" i="6"/>
  <c r="N17" i="6"/>
  <c r="H10" i="5"/>
  <c r="D10" i="5"/>
  <c r="K10" i="5"/>
  <c r="J10" i="5"/>
  <c r="Q19" i="4"/>
  <c r="O10" i="5"/>
  <c r="Q10" i="5"/>
  <c r="J19" i="4"/>
  <c r="L19" i="4"/>
  <c r="O19" i="4"/>
  <c r="Q7" i="3"/>
  <c r="Q53" i="3"/>
  <c r="J53" i="3"/>
  <c r="P11" i="9" l="1"/>
  <c r="M11" i="9"/>
  <c r="M8" i="5"/>
  <c r="I17" i="7"/>
  <c r="P8" i="5"/>
  <c r="F7" i="8"/>
  <c r="K17" i="6"/>
  <c r="M17" i="6" s="1"/>
  <c r="I7" i="8"/>
  <c r="M7" i="8"/>
  <c r="K19" i="4"/>
  <c r="M19" i="4" s="1"/>
  <c r="G17" i="6"/>
  <c r="I17" i="6" s="1"/>
  <c r="P7" i="8"/>
  <c r="F9" i="5"/>
  <c r="G10" i="5"/>
  <c r="I10" i="5" s="1"/>
  <c r="E17" i="7"/>
  <c r="F17" i="7" s="1"/>
  <c r="N10" i="5"/>
  <c r="P10" i="5" s="1"/>
  <c r="E10" i="5"/>
  <c r="F10" i="5" s="1"/>
  <c r="N19" i="4"/>
  <c r="P19" i="4" s="1"/>
  <c r="M17" i="7"/>
  <c r="E17" i="6"/>
  <c r="F17" i="6" s="1"/>
  <c r="P9" i="5"/>
  <c r="O17" i="7"/>
  <c r="P17" i="7" s="1"/>
  <c r="M9" i="5"/>
  <c r="O17" i="6"/>
  <c r="P17" i="6" s="1"/>
  <c r="I9" i="5"/>
  <c r="L10" i="5"/>
  <c r="M10" i="5" s="1"/>
</calcChain>
</file>

<file path=xl/sharedStrings.xml><?xml version="1.0" encoding="utf-8"?>
<sst xmlns="http://schemas.openxmlformats.org/spreadsheetml/2006/main" count="1057" uniqueCount="159">
  <si>
    <t>.00 no_return</t>
  </si>
  <si>
    <t>1.00 return</t>
  </si>
  <si>
    <t>2.00 graduated</t>
  </si>
  <si>
    <t>0 F</t>
  </si>
  <si>
    <t>1 T</t>
  </si>
  <si>
    <t>.00 Other</t>
  </si>
  <si>
    <t>1.00 Same</t>
  </si>
  <si>
    <t>00 No College Designated</t>
  </si>
  <si>
    <t>None</t>
  </si>
  <si>
    <t>AS College of Arts and Sciences</t>
  </si>
  <si>
    <t>Art &amp; Art History</t>
  </si>
  <si>
    <t>Art History</t>
  </si>
  <si>
    <t>Graphic Design</t>
  </si>
  <si>
    <t>Studio Art</t>
  </si>
  <si>
    <t>Biology</t>
  </si>
  <si>
    <t>Chemistry</t>
  </si>
  <si>
    <t>Biochemistry</t>
  </si>
  <si>
    <t>Communication &amp; Journalism</t>
  </si>
  <si>
    <t>Communication</t>
  </si>
  <si>
    <t>Journalism</t>
  </si>
  <si>
    <t>Dance</t>
  </si>
  <si>
    <t>Economics</t>
  </si>
  <si>
    <t>English</t>
  </si>
  <si>
    <t>Creative Writing</t>
  </si>
  <si>
    <t>Film (Formerly Cinema Studies)</t>
  </si>
  <si>
    <t>History</t>
  </si>
  <si>
    <t>International Studies</t>
  </si>
  <si>
    <t>Liberal Studies</t>
  </si>
  <si>
    <t>Linguistics</t>
  </si>
  <si>
    <t>Mathematics &amp; Statistics</t>
  </si>
  <si>
    <t>Mathematics</t>
  </si>
  <si>
    <t>Statistics</t>
  </si>
  <si>
    <t>Modern Languages</t>
  </si>
  <si>
    <t>French</t>
  </si>
  <si>
    <t>German</t>
  </si>
  <si>
    <t>Japanese</t>
  </si>
  <si>
    <t>Latin American</t>
  </si>
  <si>
    <t>Spanish</t>
  </si>
  <si>
    <t>Music</t>
  </si>
  <si>
    <t>Philosophy</t>
  </si>
  <si>
    <t>Physics</t>
  </si>
  <si>
    <t>Political Science</t>
  </si>
  <si>
    <t>Psychology</t>
  </si>
  <si>
    <t>Sociology, Anthropology, Social Work, &amp; Criminal Justice</t>
  </si>
  <si>
    <t>Anthropology</t>
  </si>
  <si>
    <t>Criminal Justice</t>
  </si>
  <si>
    <t>Social Work</t>
  </si>
  <si>
    <t>Sociology</t>
  </si>
  <si>
    <t>Theatre</t>
  </si>
  <si>
    <t>Women and Gender Studies</t>
  </si>
  <si>
    <t>Women Studies</t>
  </si>
  <si>
    <t>Writing &amp; Rhetoric</t>
  </si>
  <si>
    <t>BA School of Business Administration</t>
  </si>
  <si>
    <t>Accounting &amp; Finance</t>
  </si>
  <si>
    <t>Accounting</t>
  </si>
  <si>
    <t>Finance</t>
  </si>
  <si>
    <t>Decisions &amp; Information Sciences</t>
  </si>
  <si>
    <t>Management &amp; Marketing</t>
  </si>
  <si>
    <t>Human Resource Management</t>
  </si>
  <si>
    <t>Management</t>
  </si>
  <si>
    <t>Marketing</t>
  </si>
  <si>
    <t>ED School of Edu and Human Services</t>
  </si>
  <si>
    <t>Organizational Leadership</t>
  </si>
  <si>
    <t>Human Resource Development</t>
  </si>
  <si>
    <t>Teacher Development &amp; Educational Studies</t>
  </si>
  <si>
    <t>EG School of Eng and Computer Sci</t>
  </si>
  <si>
    <t>Computer Science &amp; Engineering</t>
  </si>
  <si>
    <t>Electrical &amp; Computer Engineering</t>
  </si>
  <si>
    <t>Industrial &amp; Systems Engineering</t>
  </si>
  <si>
    <t>Mechanical Engineering</t>
  </si>
  <si>
    <t>HS School of Health Sciences</t>
  </si>
  <si>
    <t>Clinical &amp; Diagnostic Sciences</t>
  </si>
  <si>
    <t>Human Movement Science</t>
  </si>
  <si>
    <t>Exercise Science</t>
  </si>
  <si>
    <t>Physical Therapy</t>
  </si>
  <si>
    <t>Interdisciplinary Health Sciences</t>
  </si>
  <si>
    <t>Health Sciences</t>
  </si>
  <si>
    <t>Public &amp; Environmental Wellness</t>
  </si>
  <si>
    <t>Occupational Safety &amp; Health</t>
  </si>
  <si>
    <t>Wellness, Health Promotion, &amp; Injury Prevention</t>
  </si>
  <si>
    <t>Bioengineering</t>
  </si>
  <si>
    <t>Engineering Biology</t>
  </si>
  <si>
    <t>SECS/CAS Joint Programs</t>
  </si>
  <si>
    <t>Engineering Chemistry</t>
  </si>
  <si>
    <t>Engineering Physics</t>
  </si>
  <si>
    <t>NR School of Nursing</t>
  </si>
  <si>
    <t>Nursing</t>
  </si>
  <si>
    <t>UP University Programs</t>
  </si>
  <si>
    <t>University Programs</t>
  </si>
  <si>
    <t>Integrative Studies</t>
  </si>
  <si>
    <t>Total</t>
  </si>
  <si>
    <t>UNDERGRADUATE STUDENTS RETENTION TO NEXT FALL by PROGRAM</t>
  </si>
  <si>
    <t>College of Arts &amp; Sciences</t>
  </si>
  <si>
    <t>Return Rate</t>
  </si>
  <si>
    <t>Total N</t>
  </si>
  <si>
    <t>FTIACs*</t>
  </si>
  <si>
    <t>Transfers*</t>
  </si>
  <si>
    <t>N</t>
  </si>
  <si>
    <t>New Major</t>
  </si>
  <si>
    <t>Same Major</t>
  </si>
  <si>
    <t>Total 
Returned</t>
  </si>
  <si>
    <t>AS</t>
  </si>
  <si>
    <t>AS TOTAL</t>
  </si>
  <si>
    <t>Seniors are excluded from this report</t>
  </si>
  <si>
    <t>School of Business Administration</t>
  </si>
  <si>
    <t>BA</t>
  </si>
  <si>
    <t>BA TOTAL</t>
  </si>
  <si>
    <t>School of Education and Human Services</t>
  </si>
  <si>
    <t>ED</t>
  </si>
  <si>
    <t>ED TOTAL</t>
  </si>
  <si>
    <t>School of Engineering and Computer Science</t>
  </si>
  <si>
    <t>EG</t>
  </si>
  <si>
    <t>EG TOTAL</t>
  </si>
  <si>
    <t>School of Health Sciences</t>
  </si>
  <si>
    <t>HS</t>
  </si>
  <si>
    <t>HS TOTAL</t>
  </si>
  <si>
    <t>School of Nursing</t>
  </si>
  <si>
    <t>University Programs Undecided and BIS</t>
  </si>
  <si>
    <t>TOTAL</t>
  </si>
  <si>
    <t>T TOTAL</t>
  </si>
  <si>
    <t>F TOTAL</t>
  </si>
  <si>
    <t>3010 Undecided Bus Admin</t>
  </si>
  <si>
    <t>3020 Pre-Business Admin</t>
  </si>
  <si>
    <t>3030 Business Administration</t>
  </si>
  <si>
    <t>5005 EGR/CS Candidate</t>
  </si>
  <si>
    <t>5010 EGR - No Major Prefernce</t>
  </si>
  <si>
    <t>6005 Undecd Health Sciences</t>
  </si>
  <si>
    <t>Pre &amp; Undecided</t>
  </si>
  <si>
    <t>7500 Undecd No Major Prog</t>
  </si>
  <si>
    <t>0000 Undeclared</t>
  </si>
  <si>
    <r>
      <t>Fall 2018</t>
    </r>
    <r>
      <rPr>
        <b/>
        <sz val="11"/>
        <color theme="1"/>
        <rFont val="Calibri"/>
        <family val="2"/>
        <scheme val="minor"/>
      </rPr>
      <t xml:space="preserve"> NEW</t>
    </r>
    <r>
      <rPr>
        <sz val="11"/>
        <color theme="1"/>
        <rFont val="Calibri"/>
        <family val="2"/>
        <scheme val="minor"/>
      </rPr>
      <t xml:space="preserve"> Students Returning to Fall 2019</t>
    </r>
  </si>
  <si>
    <r>
      <t xml:space="preserve">Fall 2019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2020</t>
    </r>
  </si>
  <si>
    <t xml:space="preserve">*FTIACs include FR, SO, &amp; JR  </t>
  </si>
  <si>
    <t xml:space="preserve">Transfers include FR, SO, &amp; JR </t>
  </si>
  <si>
    <t>202040</t>
  </si>
  <si>
    <t>.00 F</t>
  </si>
  <si>
    <t>1.00 T</t>
  </si>
  <si>
    <r>
      <t xml:space="preserve">Fall 2020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2021</t>
    </r>
  </si>
  <si>
    <t>type2</t>
  </si>
  <si>
    <r>
      <t xml:space="preserve">Fall 2021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2022</t>
    </r>
  </si>
  <si>
    <t>202240</t>
  </si>
  <si>
    <t>Applied Health Sciences</t>
  </si>
  <si>
    <r>
      <t xml:space="preserve">Fall 2022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2023</t>
    </r>
  </si>
  <si>
    <t>Human Development &amp; Child Studies</t>
  </si>
  <si>
    <t>Early Childhood Education</t>
  </si>
  <si>
    <r>
      <t xml:space="preserve">Fall 2023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2024</t>
    </r>
  </si>
  <si>
    <t>UP TOTAL</t>
  </si>
  <si>
    <t>Public Relations</t>
  </si>
  <si>
    <t>Interdisciplinary Studies</t>
  </si>
  <si>
    <t>UP - University Programs</t>
  </si>
  <si>
    <t>UP Total</t>
  </si>
  <si>
    <t>AS - College of Arts and Sciences</t>
  </si>
  <si>
    <t>BA -School of Business Administration</t>
  </si>
  <si>
    <t>ED - School of Education and Human Services</t>
  </si>
  <si>
    <t>EG - School of Engineering and Computer Science</t>
  </si>
  <si>
    <t>HS - School of Health Sciences</t>
  </si>
  <si>
    <t>NR - School of Nursing</t>
  </si>
  <si>
    <t>University Overall Total</t>
  </si>
  <si>
    <t>OU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</si>
</sst>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C89E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>
      <alignment wrapText="1"/>
    </xf>
    <xf numFmtId="0" fontId="0" fillId="0" borderId="6" xfId="0" applyBorder="1" applyAlignment="1"/>
    <xf numFmtId="0" fontId="0" fillId="0" borderId="0" xfId="0" applyAlignment="1">
      <alignment horizontal="center"/>
    </xf>
    <xf numFmtId="0" fontId="4" fillId="0" borderId="10" xfId="0" applyFont="1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2" xfId="0" applyBorder="1" applyAlignment="1">
      <alignment horizontal="center" wrapText="1"/>
    </xf>
    <xf numFmtId="9" fontId="2" fillId="0" borderId="17" xfId="1" applyFont="1" applyFill="1" applyBorder="1"/>
    <xf numFmtId="9" fontId="2" fillId="0" borderId="10" xfId="1" applyFont="1" applyFill="1" applyBorder="1"/>
    <xf numFmtId="0" fontId="0" fillId="0" borderId="6" xfId="0" applyFill="1" applyBorder="1"/>
    <xf numFmtId="0" fontId="0" fillId="0" borderId="0" xfId="0" applyFill="1" applyBorder="1"/>
    <xf numFmtId="9" fontId="0" fillId="0" borderId="7" xfId="1" applyFont="1" applyFill="1" applyBorder="1"/>
    <xf numFmtId="9" fontId="0" fillId="0" borderId="0" xfId="1" applyFont="1" applyFill="1" applyBorder="1"/>
    <xf numFmtId="9" fontId="0" fillId="0" borderId="11" xfId="1" applyFont="1" applyFill="1" applyBorder="1"/>
    <xf numFmtId="0" fontId="0" fillId="0" borderId="9" xfId="0" applyFill="1" applyBorder="1" applyAlignment="1">
      <alignment wrapText="1"/>
    </xf>
    <xf numFmtId="9" fontId="0" fillId="0" borderId="6" xfId="1" applyFont="1" applyFill="1" applyBorder="1"/>
    <xf numFmtId="0" fontId="0" fillId="0" borderId="0" xfId="0" applyFill="1"/>
    <xf numFmtId="0" fontId="2" fillId="0" borderId="21" xfId="0" applyFont="1" applyBorder="1"/>
    <xf numFmtId="0" fontId="0" fillId="0" borderId="22" xfId="0" applyBorder="1"/>
    <xf numFmtId="9" fontId="2" fillId="0" borderId="31" xfId="1" applyFont="1" applyBorder="1"/>
    <xf numFmtId="9" fontId="2" fillId="0" borderId="34" xfId="1" applyFont="1" applyBorder="1"/>
    <xf numFmtId="0" fontId="0" fillId="0" borderId="0" xfId="0" applyAlignment="1">
      <alignment horizontal="left" indent="1"/>
    </xf>
    <xf numFmtId="9" fontId="2" fillId="0" borderId="18" xfId="1" applyFont="1" applyFill="1" applyBorder="1"/>
    <xf numFmtId="0" fontId="2" fillId="0" borderId="21" xfId="0" applyFont="1" applyFill="1" applyBorder="1"/>
    <xf numFmtId="0" fontId="0" fillId="0" borderId="22" xfId="0" applyFill="1" applyBorder="1"/>
    <xf numFmtId="9" fontId="2" fillId="0" borderId="31" xfId="1" applyFont="1" applyFill="1" applyBorder="1"/>
    <xf numFmtId="9" fontId="2" fillId="0" borderId="34" xfId="1" applyFont="1" applyFill="1" applyBorder="1"/>
    <xf numFmtId="0" fontId="0" fillId="0" borderId="4" xfId="0" applyBorder="1"/>
    <xf numFmtId="0" fontId="2" fillId="0" borderId="22" xfId="0" applyFont="1" applyFill="1" applyBorder="1"/>
    <xf numFmtId="0" fontId="0" fillId="0" borderId="9" xfId="0" applyFill="1" applyBorder="1"/>
    <xf numFmtId="0" fontId="2" fillId="0" borderId="22" xfId="0" applyFont="1" applyBorder="1"/>
    <xf numFmtId="9" fontId="2" fillId="0" borderId="29" xfId="1" applyFont="1" applyBorder="1"/>
    <xf numFmtId="9" fontId="2" fillId="0" borderId="30" xfId="1" applyFont="1" applyBorder="1"/>
    <xf numFmtId="9" fontId="2" fillId="0" borderId="32" xfId="1" applyFont="1" applyBorder="1"/>
    <xf numFmtId="9" fontId="2" fillId="0" borderId="33" xfId="1" applyFont="1" applyBorder="1"/>
    <xf numFmtId="0" fontId="2" fillId="0" borderId="35" xfId="0" applyFont="1" applyBorder="1"/>
    <xf numFmtId="0" fontId="2" fillId="0" borderId="0" xfId="0" applyFont="1"/>
    <xf numFmtId="9" fontId="2" fillId="0" borderId="24" xfId="1" applyFont="1" applyFill="1" applyBorder="1"/>
    <xf numFmtId="9" fontId="2" fillId="0" borderId="28" xfId="1" applyFont="1" applyFill="1" applyBorder="1"/>
    <xf numFmtId="9" fontId="2" fillId="0" borderId="29" xfId="1" applyFont="1" applyFill="1" applyBorder="1"/>
    <xf numFmtId="9" fontId="2" fillId="0" borderId="30" xfId="1" applyFont="1" applyFill="1" applyBorder="1"/>
    <xf numFmtId="9" fontId="2" fillId="0" borderId="32" xfId="1" applyFont="1" applyFill="1" applyBorder="1"/>
    <xf numFmtId="9" fontId="2" fillId="0" borderId="33" xfId="1" applyFont="1" applyFill="1" applyBorder="1"/>
    <xf numFmtId="0" fontId="2" fillId="0" borderId="35" xfId="0" applyFont="1" applyFill="1" applyBorder="1"/>
    <xf numFmtId="0" fontId="2" fillId="0" borderId="0" xfId="0" applyFont="1" applyFill="1"/>
    <xf numFmtId="0" fontId="0" fillId="0" borderId="37" xfId="0" applyBorder="1"/>
    <xf numFmtId="0" fontId="0" fillId="0" borderId="36" xfId="0" applyFill="1" applyBorder="1"/>
    <xf numFmtId="0" fontId="0" fillId="0" borderId="37" xfId="0" applyFill="1" applyBorder="1"/>
    <xf numFmtId="9" fontId="0" fillId="0" borderId="38" xfId="1" applyFont="1" applyFill="1" applyBorder="1"/>
    <xf numFmtId="9" fontId="0" fillId="0" borderId="37" xfId="1" applyFont="1" applyFill="1" applyBorder="1"/>
    <xf numFmtId="9" fontId="2" fillId="0" borderId="39" xfId="1" applyFont="1" applyFill="1" applyBorder="1"/>
    <xf numFmtId="9" fontId="0" fillId="0" borderId="19" xfId="1" applyFont="1" applyFill="1" applyBorder="1"/>
    <xf numFmtId="9" fontId="2" fillId="0" borderId="25" xfId="1" applyFont="1" applyFill="1" applyBorder="1"/>
    <xf numFmtId="0" fontId="0" fillId="0" borderId="40" xfId="0" applyFill="1" applyBorder="1" applyAlignment="1">
      <alignment wrapText="1"/>
    </xf>
    <xf numFmtId="9" fontId="0" fillId="0" borderId="36" xfId="1" applyFont="1" applyFill="1" applyBorder="1"/>
    <xf numFmtId="0" fontId="2" fillId="0" borderId="35" xfId="0" applyFont="1" applyFill="1" applyBorder="1" applyAlignment="1">
      <alignment wrapText="1"/>
    </xf>
    <xf numFmtId="0" fontId="0" fillId="0" borderId="41" xfId="0" applyFill="1" applyBorder="1"/>
    <xf numFmtId="0" fontId="0" fillId="0" borderId="40" xfId="0" applyFill="1" applyBorder="1"/>
    <xf numFmtId="0" fontId="0" fillId="0" borderId="42" xfId="0" applyBorder="1"/>
    <xf numFmtId="0" fontId="0" fillId="0" borderId="43" xfId="0" applyBorder="1"/>
    <xf numFmtId="9" fontId="0" fillId="0" borderId="42" xfId="1" applyFont="1" applyBorder="1"/>
    <xf numFmtId="9" fontId="0" fillId="0" borderId="43" xfId="1" applyFont="1" applyBorder="1"/>
    <xf numFmtId="9" fontId="2" fillId="0" borderId="44" xfId="1" applyFont="1" applyBorder="1"/>
    <xf numFmtId="9" fontId="0" fillId="0" borderId="45" xfId="1" applyFont="1" applyBorder="1"/>
    <xf numFmtId="9" fontId="0" fillId="0" borderId="46" xfId="1" applyFont="1" applyBorder="1"/>
    <xf numFmtId="9" fontId="2" fillId="0" borderId="47" xfId="1" applyFont="1" applyBorder="1"/>
    <xf numFmtId="0" fontId="0" fillId="0" borderId="48" xfId="0" applyBorder="1"/>
    <xf numFmtId="9" fontId="2" fillId="0" borderId="49" xfId="1" applyFont="1" applyBorder="1"/>
    <xf numFmtId="0" fontId="2" fillId="0" borderId="29" xfId="0" applyFont="1" applyFill="1" applyBorder="1"/>
    <xf numFmtId="0" fontId="2" fillId="0" borderId="30" xfId="0" applyFont="1" applyFill="1" applyBorder="1"/>
    <xf numFmtId="9" fontId="2" fillId="0" borderId="20" xfId="1" applyFont="1" applyFill="1" applyBorder="1"/>
    <xf numFmtId="9" fontId="0" fillId="0" borderId="23" xfId="1" applyFont="1" applyFill="1" applyBorder="1"/>
    <xf numFmtId="9" fontId="0" fillId="0" borderId="22" xfId="1" applyFont="1" applyFill="1" applyBorder="1"/>
    <xf numFmtId="9" fontId="2" fillId="0" borderId="51" xfId="1" applyFont="1" applyFill="1" applyBorder="1"/>
    <xf numFmtId="0" fontId="0" fillId="0" borderId="26" xfId="0" applyFill="1" applyBorder="1" applyAlignment="1">
      <alignment wrapText="1"/>
    </xf>
    <xf numFmtId="9" fontId="0" fillId="0" borderId="21" xfId="1" applyFont="1" applyFill="1" applyBorder="1"/>
    <xf numFmtId="9" fontId="0" fillId="0" borderId="27" xfId="1" applyFont="1" applyFill="1" applyBorder="1"/>
    <xf numFmtId="0" fontId="0" fillId="0" borderId="26" xfId="0" applyFill="1" applyBorder="1"/>
    <xf numFmtId="0" fontId="0" fillId="0" borderId="52" xfId="0" applyFill="1" applyBorder="1"/>
    <xf numFmtId="9" fontId="0" fillId="0" borderId="53" xfId="1" applyFont="1" applyFill="1" applyBorder="1"/>
    <xf numFmtId="9" fontId="0" fillId="0" borderId="52" xfId="1" applyFont="1" applyFill="1" applyBorder="1"/>
    <xf numFmtId="9" fontId="2" fillId="0" borderId="54" xfId="1" applyFont="1" applyFill="1" applyBorder="1"/>
    <xf numFmtId="9" fontId="0" fillId="0" borderId="55" xfId="1" applyFont="1" applyFill="1" applyBorder="1"/>
    <xf numFmtId="9" fontId="2" fillId="0" borderId="56" xfId="1" applyFont="1" applyFill="1" applyBorder="1"/>
    <xf numFmtId="0" fontId="0" fillId="0" borderId="57" xfId="0" applyFill="1" applyBorder="1"/>
    <xf numFmtId="0" fontId="0" fillId="0" borderId="50" xfId="0" applyFill="1" applyBorder="1"/>
    <xf numFmtId="0" fontId="0" fillId="0" borderId="7" xfId="0" applyFill="1" applyBorder="1" applyAlignment="1">
      <alignment wrapText="1"/>
    </xf>
    <xf numFmtId="0" fontId="0" fillId="0" borderId="38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32" xfId="0" applyFont="1" applyFill="1" applyBorder="1" applyAlignment="1">
      <alignment wrapText="1"/>
    </xf>
    <xf numFmtId="1" fontId="0" fillId="0" borderId="0" xfId="0" applyNumberFormat="1" applyFill="1"/>
    <xf numFmtId="1" fontId="5" fillId="0" borderId="0" xfId="0" applyNumberFormat="1" applyFont="1" applyFill="1"/>
    <xf numFmtId="0" fontId="5" fillId="0" borderId="0" xfId="0" applyFont="1" applyFill="1"/>
    <xf numFmtId="0" fontId="0" fillId="0" borderId="7" xfId="0" applyFill="1" applyBorder="1"/>
    <xf numFmtId="0" fontId="0" fillId="0" borderId="38" xfId="0" applyFill="1" applyBorder="1"/>
    <xf numFmtId="0" fontId="0" fillId="0" borderId="23" xfId="0" applyFill="1" applyBorder="1"/>
    <xf numFmtId="0" fontId="0" fillId="0" borderId="7" xfId="0" applyBorder="1" applyAlignment="1">
      <alignment wrapText="1"/>
    </xf>
    <xf numFmtId="0" fontId="2" fillId="0" borderId="32" xfId="0" applyFont="1" applyBorder="1"/>
    <xf numFmtId="9" fontId="2" fillId="0" borderId="58" xfId="1" applyFont="1" applyFill="1" applyBorder="1"/>
    <xf numFmtId="0" fontId="0" fillId="0" borderId="55" xfId="0" applyFill="1" applyBorder="1"/>
    <xf numFmtId="0" fontId="0" fillId="0" borderId="14" xfId="0" applyBorder="1" applyAlignment="1">
      <alignment wrapText="1"/>
    </xf>
    <xf numFmtId="9" fontId="0" fillId="0" borderId="59" xfId="1" applyFont="1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0" borderId="11" xfId="0" applyBorder="1"/>
    <xf numFmtId="0" fontId="0" fillId="0" borderId="0" xfId="0" applyBorder="1"/>
    <xf numFmtId="9" fontId="2" fillId="0" borderId="59" xfId="1" applyFont="1" applyFill="1" applyBorder="1"/>
    <xf numFmtId="0" fontId="6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/>
    <xf numFmtId="0" fontId="0" fillId="0" borderId="2" xfId="0" applyFont="1" applyBorder="1"/>
    <xf numFmtId="0" fontId="0" fillId="0" borderId="6" xfId="0" applyFont="1" applyBorder="1" applyAlignment="1">
      <alignment horizontal="center"/>
    </xf>
    <xf numFmtId="0" fontId="2" fillId="0" borderId="0" xfId="0" applyFont="1" applyFill="1" applyBorder="1"/>
    <xf numFmtId="9" fontId="2" fillId="0" borderId="58" xfId="0" applyNumberFormat="1" applyFont="1" applyBorder="1"/>
    <xf numFmtId="9" fontId="0" fillId="0" borderId="58" xfId="0" applyNumberFormat="1" applyFont="1" applyBorder="1"/>
    <xf numFmtId="9" fontId="1" fillId="0" borderId="58" xfId="1" applyFont="1" applyFill="1" applyBorder="1"/>
    <xf numFmtId="0" fontId="0" fillId="0" borderId="59" xfId="0" applyFill="1" applyBorder="1"/>
    <xf numFmtId="0" fontId="0" fillId="0" borderId="30" xfId="0" applyFill="1" applyBorder="1"/>
    <xf numFmtId="0" fontId="0" fillId="0" borderId="2" xfId="0" applyFill="1" applyBorder="1"/>
    <xf numFmtId="0" fontId="0" fillId="0" borderId="4" xfId="0" applyFill="1" applyBorder="1"/>
    <xf numFmtId="9" fontId="0" fillId="0" borderId="2" xfId="1" applyFont="1" applyFill="1" applyBorder="1"/>
    <xf numFmtId="9" fontId="0" fillId="0" borderId="4" xfId="1" applyFont="1" applyFill="1" applyBorder="1"/>
    <xf numFmtId="9" fontId="2" fillId="0" borderId="60" xfId="1" applyFont="1" applyFill="1" applyBorder="1"/>
    <xf numFmtId="9" fontId="0" fillId="0" borderId="61" xfId="1" applyFont="1" applyFill="1" applyBorder="1"/>
    <xf numFmtId="9" fontId="0" fillId="0" borderId="62" xfId="1" applyFont="1" applyFill="1" applyBorder="1"/>
    <xf numFmtId="9" fontId="2" fillId="0" borderId="63" xfId="1" applyFont="1" applyFill="1" applyBorder="1"/>
    <xf numFmtId="0" fontId="0" fillId="0" borderId="64" xfId="0" applyFill="1" applyBorder="1"/>
    <xf numFmtId="0" fontId="0" fillId="0" borderId="3" xfId="0" applyFill="1" applyBorder="1"/>
    <xf numFmtId="0" fontId="0" fillId="0" borderId="65" xfId="0" applyFill="1" applyBorder="1"/>
    <xf numFmtId="0" fontId="0" fillId="0" borderId="23" xfId="0" applyFont="1" applyBorder="1"/>
    <xf numFmtId="0" fontId="0" fillId="0" borderId="66" xfId="0" applyBorder="1" applyAlignment="1"/>
    <xf numFmtId="0" fontId="0" fillId="0" borderId="67" xfId="0" applyBorder="1" applyAlignment="1"/>
    <xf numFmtId="0" fontId="0" fillId="0" borderId="23" xfId="0" applyFont="1" applyFill="1" applyBorder="1" applyAlignment="1">
      <alignment wrapText="1"/>
    </xf>
    <xf numFmtId="0" fontId="0" fillId="0" borderId="61" xfId="0" applyBorder="1" applyAlignment="1"/>
    <xf numFmtId="0" fontId="0" fillId="0" borderId="38" xfId="0" applyBorder="1" applyAlignment="1">
      <alignment horizontal="center" wrapText="1"/>
    </xf>
    <xf numFmtId="1" fontId="0" fillId="0" borderId="26" xfId="0" applyNumberFormat="1" applyFont="1" applyBorder="1"/>
    <xf numFmtId="1" fontId="0" fillId="0" borderId="26" xfId="0" applyNumberFormat="1" applyFont="1" applyBorder="1" applyAlignment="1">
      <alignment wrapText="1"/>
    </xf>
    <xf numFmtId="0" fontId="0" fillId="0" borderId="26" xfId="0" applyFont="1" applyBorder="1"/>
    <xf numFmtId="0" fontId="0" fillId="0" borderId="69" xfId="0" applyBorder="1" applyAlignment="1">
      <alignment horizontal="center" wrapText="1"/>
    </xf>
    <xf numFmtId="9" fontId="0" fillId="0" borderId="67" xfId="1" applyFont="1" applyFill="1" applyBorder="1"/>
    <xf numFmtId="9" fontId="0" fillId="0" borderId="68" xfId="1" applyFont="1" applyFill="1" applyBorder="1"/>
    <xf numFmtId="9" fontId="0" fillId="0" borderId="70" xfId="1" applyFont="1" applyFill="1" applyBorder="1"/>
    <xf numFmtId="9" fontId="2" fillId="0" borderId="71" xfId="1" applyFont="1" applyFill="1" applyBorder="1"/>
    <xf numFmtId="0" fontId="0" fillId="0" borderId="35" xfId="0" applyFont="1" applyFill="1" applyBorder="1"/>
    <xf numFmtId="0" fontId="0" fillId="0" borderId="0" xfId="0" applyFill="1" applyAlignment="1">
      <alignment horizontal="left"/>
    </xf>
    <xf numFmtId="1" fontId="2" fillId="0" borderId="0" xfId="0" applyNumberFormat="1" applyFont="1" applyFill="1"/>
    <xf numFmtId="1" fontId="7" fillId="0" borderId="0" xfId="0" applyNumberFormat="1" applyFont="1" applyFill="1"/>
    <xf numFmtId="164" fontId="0" fillId="0" borderId="0" xfId="0" applyNumberFormat="1" applyFill="1"/>
    <xf numFmtId="9" fontId="0" fillId="0" borderId="0" xfId="1" applyFont="1"/>
    <xf numFmtId="9" fontId="0" fillId="0" borderId="65" xfId="0" applyNumberFormat="1" applyFont="1" applyBorder="1"/>
    <xf numFmtId="9" fontId="1" fillId="0" borderId="65" xfId="1" applyFont="1" applyFill="1" applyBorder="1"/>
    <xf numFmtId="9" fontId="0" fillId="0" borderId="73" xfId="1" applyFont="1" applyFill="1" applyBorder="1"/>
    <xf numFmtId="9" fontId="2" fillId="0" borderId="73" xfId="1" applyFont="1" applyFill="1" applyBorder="1"/>
    <xf numFmtId="0" fontId="0" fillId="0" borderId="74" xfId="0" applyFill="1" applyBorder="1"/>
    <xf numFmtId="9" fontId="0" fillId="0" borderId="74" xfId="1" applyFont="1" applyFill="1" applyBorder="1"/>
    <xf numFmtId="9" fontId="0" fillId="0" borderId="75" xfId="1" applyFont="1" applyFill="1" applyBorder="1"/>
    <xf numFmtId="9" fontId="2" fillId="0" borderId="76" xfId="1" applyFont="1" applyFill="1" applyBorder="1"/>
    <xf numFmtId="9" fontId="0" fillId="0" borderId="77" xfId="1" applyFont="1" applyFill="1" applyBorder="1"/>
    <xf numFmtId="9" fontId="5" fillId="0" borderId="73" xfId="1" applyFont="1" applyFill="1" applyBorder="1"/>
    <xf numFmtId="9" fontId="7" fillId="0" borderId="73" xfId="1" applyFont="1" applyFill="1" applyBorder="1"/>
    <xf numFmtId="1" fontId="5" fillId="0" borderId="78" xfId="0" applyNumberFormat="1" applyFont="1" applyFill="1" applyBorder="1"/>
    <xf numFmtId="0" fontId="2" fillId="0" borderId="79" xfId="0" applyFont="1" applyFill="1" applyBorder="1"/>
    <xf numFmtId="0" fontId="0" fillId="0" borderId="26" xfId="0" applyFont="1" applyFill="1" applyBorder="1" applyAlignment="1">
      <alignment wrapText="1"/>
    </xf>
    <xf numFmtId="0" fontId="0" fillId="0" borderId="78" xfId="0" applyFill="1" applyBorder="1"/>
    <xf numFmtId="9" fontId="5" fillId="0" borderId="77" xfId="1" applyFont="1" applyFill="1" applyBorder="1"/>
    <xf numFmtId="0" fontId="0" fillId="0" borderId="26" xfId="0" applyFont="1" applyBorder="1" applyAlignment="1">
      <alignment wrapText="1"/>
    </xf>
    <xf numFmtId="0" fontId="8" fillId="2" borderId="29" xfId="0" applyFont="1" applyFill="1" applyBorder="1"/>
    <xf numFmtId="9" fontId="9" fillId="2" borderId="59" xfId="1" applyFont="1" applyFill="1" applyBorder="1"/>
    <xf numFmtId="9" fontId="8" fillId="2" borderId="59" xfId="0" applyNumberFormat="1" applyFont="1" applyFill="1" applyBorder="1"/>
    <xf numFmtId="0" fontId="9" fillId="2" borderId="59" xfId="0" applyFont="1" applyFill="1" applyBorder="1"/>
    <xf numFmtId="165" fontId="9" fillId="2" borderId="59" xfId="1" applyNumberFormat="1" applyFont="1" applyFill="1" applyBorder="1"/>
    <xf numFmtId="0" fontId="9" fillId="2" borderId="35" xfId="0" applyFont="1" applyFill="1" applyBorder="1"/>
    <xf numFmtId="9" fontId="9" fillId="2" borderId="72" xfId="1" applyFont="1" applyFill="1" applyBorder="1"/>
    <xf numFmtId="0" fontId="5" fillId="0" borderId="0" xfId="0" applyFont="1"/>
    <xf numFmtId="0" fontId="0" fillId="0" borderId="9" xfId="0" applyBorder="1"/>
    <xf numFmtId="9" fontId="0" fillId="0" borderId="80" xfId="1" applyFont="1" applyFill="1" applyBorder="1"/>
    <xf numFmtId="9" fontId="0" fillId="0" borderId="81" xfId="1" applyFont="1" applyFill="1" applyBorder="1"/>
    <xf numFmtId="9" fontId="2" fillId="0" borderId="82" xfId="1" applyFont="1" applyFill="1" applyBorder="1"/>
    <xf numFmtId="9" fontId="0" fillId="0" borderId="83" xfId="1" applyFont="1" applyFill="1" applyBorder="1"/>
    <xf numFmtId="9" fontId="0" fillId="0" borderId="84" xfId="1" applyFont="1" applyFill="1" applyBorder="1"/>
    <xf numFmtId="9" fontId="2" fillId="0" borderId="85" xfId="1" applyFont="1" applyFill="1" applyBorder="1"/>
    <xf numFmtId="0" fontId="0" fillId="0" borderId="86" xfId="0" applyBorder="1"/>
    <xf numFmtId="0" fontId="0" fillId="0" borderId="52" xfId="0" applyBorder="1"/>
    <xf numFmtId="0" fontId="0" fillId="0" borderId="86" xfId="0" applyFill="1" applyBorder="1" applyAlignment="1">
      <alignment wrapText="1"/>
    </xf>
    <xf numFmtId="0" fontId="0" fillId="0" borderId="35" xfId="0" applyFill="1" applyBorder="1"/>
    <xf numFmtId="0" fontId="0" fillId="0" borderId="8" xfId="0" applyFill="1" applyBorder="1"/>
    <xf numFmtId="0" fontId="0" fillId="0" borderId="30" xfId="0" applyBorder="1"/>
    <xf numFmtId="0" fontId="0" fillId="0" borderId="72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9C8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"/>
  <sheetViews>
    <sheetView zoomScaleNormal="100" workbookViewId="0">
      <pane xSplit="3" ySplit="6" topLeftCell="D34" activePane="bottomRight" state="frozen"/>
      <selection activeCell="BF6" sqref="BF6"/>
      <selection pane="topRight" activeCell="BF6" sqref="BF6"/>
      <selection pane="bottomLeft" activeCell="BF6" sqref="BF6"/>
      <selection pane="bottomRight" activeCell="Q53" sqref="Q53"/>
    </sheetView>
  </sheetViews>
  <sheetFormatPr defaultRowHeight="15" x14ac:dyDescent="0.25"/>
  <cols>
    <col min="1" max="1" width="3.28515625" customWidth="1"/>
    <col min="2" max="2" width="11.42578125" customWidth="1"/>
    <col min="3" max="3" width="37.140625" customWidth="1"/>
    <col min="4" max="5" width="6.85546875" customWidth="1"/>
    <col min="6" max="6" width="10.85546875" customWidth="1"/>
    <col min="7" max="8" width="6.85546875" customWidth="1"/>
    <col min="9" max="9" width="10" customWidth="1"/>
    <col min="10" max="10" width="5.5703125" customWidth="1"/>
    <col min="11" max="12" width="6.85546875" customWidth="1"/>
    <col min="13" max="13" width="9.5703125" customWidth="1"/>
    <col min="14" max="15" width="6.85546875" customWidth="1"/>
    <col min="16" max="16" width="11.85546875" customWidth="1"/>
    <col min="17" max="17" width="5.5703125" customWidth="1"/>
    <col min="18" max="19" width="6.85546875" customWidth="1"/>
    <col min="20" max="20" width="8.28515625" customWidth="1"/>
    <col min="21" max="22" width="6.85546875" customWidth="1"/>
    <col min="23" max="23" width="13.140625" customWidth="1"/>
    <col min="24" max="24" width="5.5703125" customWidth="1"/>
    <col min="25" max="26" width="6.85546875" customWidth="1"/>
    <col min="27" max="27" width="12" customWidth="1"/>
    <col min="28" max="29" width="6.85546875" customWidth="1"/>
    <col min="30" max="30" width="9.85546875" customWidth="1"/>
    <col min="31" max="31" width="5.5703125" customWidth="1"/>
    <col min="32" max="33" width="6.85546875" customWidth="1"/>
    <col min="34" max="34" width="8.28515625" customWidth="1"/>
    <col min="35" max="36" width="6.85546875" customWidth="1"/>
    <col min="37" max="37" width="11.42578125" customWidth="1"/>
    <col min="38" max="38" width="5.5703125" customWidth="1"/>
    <col min="39" max="40" width="6.85546875" customWidth="1"/>
    <col min="41" max="41" width="8.28515625" customWidth="1"/>
    <col min="42" max="43" width="6.85546875" customWidth="1"/>
    <col min="44" max="44" width="11.42578125" customWidth="1"/>
    <col min="45" max="45" width="5.5703125" customWidth="1"/>
  </cols>
  <sheetData>
    <row r="1" spans="1:45" ht="18.75" customHeight="1" x14ac:dyDescent="0.3">
      <c r="A1" s="1" t="s">
        <v>91</v>
      </c>
    </row>
    <row r="2" spans="1:45" ht="19.5" customHeight="1" thickBot="1" x14ac:dyDescent="0.35">
      <c r="A2" s="2" t="s">
        <v>92</v>
      </c>
    </row>
    <row r="3" spans="1:45" x14ac:dyDescent="0.25">
      <c r="A3" s="3"/>
      <c r="B3" s="45"/>
      <c r="C3" s="45"/>
      <c r="D3" s="154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142</v>
      </c>
      <c r="AG3" s="5"/>
      <c r="AH3" s="5"/>
      <c r="AI3" s="5"/>
      <c r="AJ3" s="5"/>
      <c r="AK3" s="5"/>
      <c r="AL3" s="5"/>
      <c r="AM3" s="157" t="s">
        <v>145</v>
      </c>
      <c r="AN3" s="5"/>
      <c r="AO3" s="5"/>
      <c r="AP3" s="5"/>
      <c r="AQ3" s="5"/>
      <c r="AR3" s="5"/>
      <c r="AS3" s="6"/>
    </row>
    <row r="4" spans="1:45" s="15" customFormat="1" ht="15" customHeight="1" x14ac:dyDescent="0.25">
      <c r="A4" s="8"/>
      <c r="B4" s="9"/>
      <c r="C4" s="9"/>
      <c r="D4" s="155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17" t="s">
        <v>94</v>
      </c>
      <c r="AM4" s="10" t="s">
        <v>93</v>
      </c>
      <c r="AN4" s="11"/>
      <c r="AO4" s="11"/>
      <c r="AP4" s="11"/>
      <c r="AQ4" s="11"/>
      <c r="AR4" s="12"/>
      <c r="AS4" s="13" t="s">
        <v>94</v>
      </c>
    </row>
    <row r="5" spans="1:45" s="15" customFormat="1" ht="15" customHeight="1" x14ac:dyDescent="0.25">
      <c r="A5" s="8"/>
      <c r="B5" s="9"/>
      <c r="C5" s="9"/>
      <c r="D5" s="155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17" t="s">
        <v>97</v>
      </c>
      <c r="AM5" s="10" t="s">
        <v>95</v>
      </c>
      <c r="AN5" s="11"/>
      <c r="AO5" s="16"/>
      <c r="AP5" s="10" t="s">
        <v>96</v>
      </c>
      <c r="AQ5" s="17"/>
      <c r="AR5" s="16"/>
      <c r="AS5" s="13" t="s">
        <v>97</v>
      </c>
    </row>
    <row r="6" spans="1:45" s="15" customFormat="1" ht="36.75" customHeight="1" thickBot="1" x14ac:dyDescent="0.3">
      <c r="A6" s="18"/>
      <c r="B6" s="19"/>
      <c r="C6" s="19"/>
      <c r="D6" s="162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121"/>
      <c r="AM6" s="20" t="s">
        <v>98</v>
      </c>
      <c r="AN6" s="21" t="s">
        <v>99</v>
      </c>
      <c r="AO6" s="22" t="s">
        <v>100</v>
      </c>
      <c r="AP6" s="20" t="s">
        <v>98</v>
      </c>
      <c r="AQ6" s="21" t="s">
        <v>99</v>
      </c>
      <c r="AR6" s="22" t="s">
        <v>100</v>
      </c>
      <c r="AS6" s="23"/>
    </row>
    <row r="7" spans="1:45" s="34" customFormat="1" ht="15.75" thickTop="1" x14ac:dyDescent="0.25">
      <c r="A7" s="27" t="s">
        <v>101</v>
      </c>
      <c r="B7" s="28" t="s">
        <v>10</v>
      </c>
      <c r="C7" s="28" t="s">
        <v>11</v>
      </c>
      <c r="D7" s="163">
        <f>IFERROR(data!F5/data!N5," ")</f>
        <v>0.33333333333333331</v>
      </c>
      <c r="E7" s="30">
        <f>IFERROR(data!G5/data!N5," ")</f>
        <v>0.33333333333333331</v>
      </c>
      <c r="F7" s="25">
        <f>IFERROR(D7+E7," ")</f>
        <v>0.66666666666666663</v>
      </c>
      <c r="G7" s="29" t="str">
        <f>IFERROR(data!H5/data!O5," ")</f>
        <v xml:space="preserve"> </v>
      </c>
      <c r="H7" s="30" t="str">
        <f>IFERROR(data!I5/data!O5," ")</f>
        <v xml:space="preserve"> </v>
      </c>
      <c r="I7" s="26" t="str">
        <f>IFERROR(G7+H7," ")</f>
        <v xml:space="preserve"> </v>
      </c>
      <c r="J7" s="32">
        <f>data!P5</f>
        <v>3</v>
      </c>
      <c r="K7" s="29">
        <f>IFERROR(data!S5/data!AA5," ")</f>
        <v>1</v>
      </c>
      <c r="L7" s="30">
        <f>IFERROR(data!T5/data!AA5," ")</f>
        <v>0</v>
      </c>
      <c r="M7" s="25">
        <f>IFERROR(K7+L7," ")</f>
        <v>1</v>
      </c>
      <c r="N7" s="29" t="str">
        <f>IFERROR(data!U5/data!AB5," ")</f>
        <v xml:space="preserve"> </v>
      </c>
      <c r="O7" s="30" t="str">
        <f>IFERROR(data!V5/data!AB5," ")</f>
        <v xml:space="preserve"> </v>
      </c>
      <c r="P7" s="26" t="str">
        <f>IFERROR(N7+O7," ")</f>
        <v xml:space="preserve"> </v>
      </c>
      <c r="Q7" s="32">
        <f>data!AC5</f>
        <v>2</v>
      </c>
      <c r="R7" s="29">
        <f>IFERROR(data!AF5/data!$AN5," ")</f>
        <v>0</v>
      </c>
      <c r="S7" s="30">
        <f>IFERROR(data!AG5/data!$AN5," ")</f>
        <v>0</v>
      </c>
      <c r="T7" s="25">
        <f>IFERROR(R7+S7," ")</f>
        <v>0</v>
      </c>
      <c r="U7" s="29">
        <f>IFERROR(data!AH5/data!$AO5," ")</f>
        <v>0</v>
      </c>
      <c r="V7" s="30">
        <f>IFERROR(data!AI5/data!$AO5," ")</f>
        <v>1</v>
      </c>
      <c r="W7" s="26">
        <f>IFERROR(U7+V7," ")</f>
        <v>1</v>
      </c>
      <c r="X7" s="32">
        <f>data!AP5</f>
        <v>2</v>
      </c>
      <c r="Y7" s="29">
        <f>IFERROR(data!AS5/data!$BA5," ")</f>
        <v>0.5</v>
      </c>
      <c r="Z7" s="30">
        <f>IFERROR(data!AT5/data!$BA5," ")</f>
        <v>0</v>
      </c>
      <c r="AA7" s="25">
        <f>IFERROR(Y7+Z7," ")</f>
        <v>0.5</v>
      </c>
      <c r="AB7" s="29" t="str">
        <f>IFERROR(data!AU5/data!$BB5," ")</f>
        <v xml:space="preserve"> </v>
      </c>
      <c r="AC7" s="30" t="str">
        <f>IFERROR(data!AV5/data!$BB5," ")</f>
        <v xml:space="preserve"> </v>
      </c>
      <c r="AD7" s="26" t="str">
        <f>IFERROR(AB7+AC7," ")</f>
        <v xml:space="preserve"> </v>
      </c>
      <c r="AE7" s="32">
        <f>data!BC5</f>
        <v>2</v>
      </c>
      <c r="AF7" s="29">
        <f>IFERROR(data!BF5/data!$BN5," ")</f>
        <v>0</v>
      </c>
      <c r="AG7" s="30">
        <f>IFERROR(data!BG5/data!$BN5," ")</f>
        <v>1</v>
      </c>
      <c r="AH7" s="25">
        <f>IFERROR(AF7+AG7," ")</f>
        <v>1</v>
      </c>
      <c r="AI7" s="29">
        <f>IFERROR(data!BH5/data!$BO5," ")</f>
        <v>0</v>
      </c>
      <c r="AJ7" s="30">
        <f>IFERROR(data!BI5/data!$BO5," ")</f>
        <v>0.5</v>
      </c>
      <c r="AK7" s="26">
        <f>IFERROR(AI7+AJ7," ")</f>
        <v>0.5</v>
      </c>
      <c r="AL7" s="32">
        <f>data!BP5</f>
        <v>3</v>
      </c>
      <c r="AM7" s="29">
        <f>IFERROR(data!BS5/data!$BY5," ")</f>
        <v>0</v>
      </c>
      <c r="AN7" s="30">
        <f>IFERROR(data!BT5/data!$BY5," ")</f>
        <v>1</v>
      </c>
      <c r="AO7" s="25">
        <f>(AM7+AN7)</f>
        <v>1</v>
      </c>
      <c r="AP7" s="29" t="str">
        <f>(IFERROR(data!#REF!/data!$BZ5," "))</f>
        <v xml:space="preserve"> </v>
      </c>
      <c r="AQ7" s="30">
        <f>IFERROR(data!BV5/data!$BZ5," ")</f>
        <v>1</v>
      </c>
      <c r="AR7" s="26" t="e">
        <f>(AP7+AQ7)</f>
        <v>#VALUE!</v>
      </c>
      <c r="AS7" s="32">
        <f>data!CA5</f>
        <v>4</v>
      </c>
    </row>
    <row r="8" spans="1:45" s="34" customFormat="1" x14ac:dyDescent="0.25">
      <c r="A8" s="27"/>
      <c r="B8" s="28"/>
      <c r="C8" s="28" t="s">
        <v>12</v>
      </c>
      <c r="D8" s="163">
        <f>IFERROR(data!F6/data!N6," ")</f>
        <v>0.15384615384615385</v>
      </c>
      <c r="E8" s="30">
        <f>IFERROR(data!G6/data!N6," ")</f>
        <v>0.57692307692307687</v>
      </c>
      <c r="F8" s="25">
        <f t="shared" ref="F8:F53" si="0">IFERROR(D8+E8," ")</f>
        <v>0.73076923076923073</v>
      </c>
      <c r="G8" s="29">
        <f>IFERROR(data!H6/data!O6," ")</f>
        <v>9.5238095238095233E-2</v>
      </c>
      <c r="H8" s="30">
        <f>IFERROR(data!I6/data!O6," ")</f>
        <v>0.8571428571428571</v>
      </c>
      <c r="I8" s="26">
        <f t="shared" ref="I8:I53" si="1">IFERROR(G8+H8," ")</f>
        <v>0.95238095238095233</v>
      </c>
      <c r="J8" s="32">
        <f>data!P6</f>
        <v>47</v>
      </c>
      <c r="K8" s="29">
        <f>IFERROR(data!S6/data!AA6," ")</f>
        <v>0.17857142857142858</v>
      </c>
      <c r="L8" s="30">
        <f>IFERROR(data!T6/data!AA6," ")</f>
        <v>0.75</v>
      </c>
      <c r="M8" s="25">
        <f t="shared" ref="M8:M53" si="2">IFERROR(K8+L8," ")</f>
        <v>0.9285714285714286</v>
      </c>
      <c r="N8" s="29">
        <f>IFERROR(data!U6/data!AB6," ")</f>
        <v>0</v>
      </c>
      <c r="O8" s="30">
        <f>IFERROR(data!V6/data!AB6," ")</f>
        <v>0.88888888888888884</v>
      </c>
      <c r="P8" s="26">
        <f t="shared" ref="P8:P53" si="3">IFERROR(N8+O8," ")</f>
        <v>0.88888888888888884</v>
      </c>
      <c r="Q8" s="32">
        <f>data!AC6</f>
        <v>46</v>
      </c>
      <c r="R8" s="29">
        <f>IFERROR(data!AF6/data!$AN6," ")</f>
        <v>3.125E-2</v>
      </c>
      <c r="S8" s="30">
        <f>IFERROR(data!AG6/data!$AN6," ")</f>
        <v>0.6875</v>
      </c>
      <c r="T8" s="25">
        <f t="shared" ref="T8:T53" si="4">IFERROR(R8+S8," ")</f>
        <v>0.71875</v>
      </c>
      <c r="U8" s="29">
        <f>IFERROR(data!AH6/data!$AO6," ")</f>
        <v>5.5555555555555552E-2</v>
      </c>
      <c r="V8" s="30">
        <f>IFERROR(data!AI6/data!$AO6," ")</f>
        <v>0.83333333333333337</v>
      </c>
      <c r="W8" s="26">
        <f t="shared" ref="W8:W53" si="5">IFERROR(U8+V8," ")</f>
        <v>0.88888888888888895</v>
      </c>
      <c r="X8" s="32">
        <f>data!AP6</f>
        <v>50</v>
      </c>
      <c r="Y8" s="29">
        <f>IFERROR(data!AS6/data!$BA6," ")</f>
        <v>7.407407407407407E-2</v>
      </c>
      <c r="Z8" s="30">
        <f>IFERROR(data!AT6/data!$BA6," ")</f>
        <v>0.55555555555555558</v>
      </c>
      <c r="AA8" s="25">
        <f t="shared" ref="AA8:AA53" si="6">IFERROR(Y8+Z8," ")</f>
        <v>0.62962962962962965</v>
      </c>
      <c r="AB8" s="29">
        <f>IFERROR(data!AU6/data!$BB6," ")</f>
        <v>0</v>
      </c>
      <c r="AC8" s="30">
        <f>IFERROR(data!AV6/data!$BB6," ")</f>
        <v>0.86956521739130432</v>
      </c>
      <c r="AD8" s="26">
        <f t="shared" ref="AD8:AD53" si="7">IFERROR(AB8+AC8," ")</f>
        <v>0.86956521739130432</v>
      </c>
      <c r="AE8" s="32">
        <f>data!BC6</f>
        <v>50</v>
      </c>
      <c r="AF8" s="29">
        <f>IFERROR(data!BF6/data!$BN6," ")</f>
        <v>5.4054054054054057E-2</v>
      </c>
      <c r="AG8" s="30">
        <f>IFERROR(data!BG6/data!$BN6," ")</f>
        <v>0.6216216216216216</v>
      </c>
      <c r="AH8" s="25">
        <f t="shared" ref="AH8:AH53" si="8">IFERROR(AF8+AG8," ")</f>
        <v>0.67567567567567566</v>
      </c>
      <c r="AI8" s="29">
        <f>IFERROR(data!BH6/data!$BO6," ")</f>
        <v>0</v>
      </c>
      <c r="AJ8" s="30">
        <f>IFERROR(data!BI6/data!$BO6," ")</f>
        <v>0.84</v>
      </c>
      <c r="AK8" s="26">
        <f t="shared" ref="AK8:AK53" si="9">IFERROR(AI8+AJ8," ")</f>
        <v>0.84</v>
      </c>
      <c r="AL8" s="32">
        <f>data!BP6</f>
        <v>62</v>
      </c>
      <c r="AM8" s="29">
        <f>IFERROR(data!BS6/data!$BY6," ")</f>
        <v>0.18181818181818182</v>
      </c>
      <c r="AN8" s="30">
        <f>IFERROR(data!BT6/data!$BY6," ")</f>
        <v>0.72727272727272729</v>
      </c>
      <c r="AO8" s="25">
        <f t="shared" ref="AO8:AO45" si="10">(AM8+AN8)</f>
        <v>0.90909090909090917</v>
      </c>
      <c r="AP8" s="29" t="str">
        <f>(IFERROR(data!#REF!/data!$BZ6," "))</f>
        <v xml:space="preserve"> </v>
      </c>
      <c r="AQ8" s="30">
        <f>IFERROR(data!BV6/data!$BZ6," ")</f>
        <v>0.88235294117647056</v>
      </c>
      <c r="AR8" s="26" t="e">
        <f t="shared" ref="AR8:AR48" si="11">(AP8+AQ8)</f>
        <v>#VALUE!</v>
      </c>
      <c r="AS8" s="32">
        <f>data!CA6</f>
        <v>50</v>
      </c>
    </row>
    <row r="9" spans="1:45" s="34" customFormat="1" x14ac:dyDescent="0.25">
      <c r="A9" s="27"/>
      <c r="B9" s="28"/>
      <c r="C9" s="28" t="s">
        <v>13</v>
      </c>
      <c r="D9" s="163">
        <f>IFERROR(data!F7/data!N7," ")</f>
        <v>0.3</v>
      </c>
      <c r="E9" s="30">
        <f>IFERROR(data!G7/data!N7," ")</f>
        <v>0.4</v>
      </c>
      <c r="F9" s="25">
        <f t="shared" si="0"/>
        <v>0.7</v>
      </c>
      <c r="G9" s="29">
        <f>IFERROR(data!H7/data!O7," ")</f>
        <v>0</v>
      </c>
      <c r="H9" s="30">
        <f>IFERROR(data!I7/data!O7," ")</f>
        <v>0.75</v>
      </c>
      <c r="I9" s="26">
        <f t="shared" si="1"/>
        <v>0.75</v>
      </c>
      <c r="J9" s="32">
        <f>data!P7</f>
        <v>28</v>
      </c>
      <c r="K9" s="29">
        <f>IFERROR(data!S7/data!AA7," ")</f>
        <v>0.26666666666666666</v>
      </c>
      <c r="L9" s="30">
        <f>IFERROR(data!T7/data!AA7," ")</f>
        <v>0.26666666666666666</v>
      </c>
      <c r="M9" s="25">
        <f t="shared" si="2"/>
        <v>0.53333333333333333</v>
      </c>
      <c r="N9" s="29">
        <f>IFERROR(data!U7/data!AB7," ")</f>
        <v>0.125</v>
      </c>
      <c r="O9" s="30">
        <f>IFERROR(data!V7/data!AB7," ")</f>
        <v>0.5</v>
      </c>
      <c r="P9" s="26">
        <f t="shared" si="3"/>
        <v>0.625</v>
      </c>
      <c r="Q9" s="32">
        <f>data!AC7</f>
        <v>23</v>
      </c>
      <c r="R9" s="29">
        <f>IFERROR(data!AF7/data!$AN7," ")</f>
        <v>7.1428571428571425E-2</v>
      </c>
      <c r="S9" s="30">
        <f>IFERROR(data!AG7/data!$AN7," ")</f>
        <v>0.42857142857142855</v>
      </c>
      <c r="T9" s="25">
        <f t="shared" si="4"/>
        <v>0.5</v>
      </c>
      <c r="U9" s="29">
        <f>IFERROR(data!AH7/data!$AO7," ")</f>
        <v>9.0909090909090912E-2</v>
      </c>
      <c r="V9" s="30">
        <f>IFERROR(data!AI7/data!$AO7," ")</f>
        <v>0.63636363636363635</v>
      </c>
      <c r="W9" s="26">
        <f t="shared" si="5"/>
        <v>0.72727272727272729</v>
      </c>
      <c r="X9" s="32">
        <f>data!AP7</f>
        <v>25</v>
      </c>
      <c r="Y9" s="29">
        <f>IFERROR(data!AS7/data!$BA7," ")</f>
        <v>0.20833333333333334</v>
      </c>
      <c r="Z9" s="30">
        <f>IFERROR(data!AT7/data!$BA7," ")</f>
        <v>0.54166666666666663</v>
      </c>
      <c r="AA9" s="25">
        <f t="shared" si="6"/>
        <v>0.75</v>
      </c>
      <c r="AB9" s="29">
        <f>IFERROR(data!AU7/data!$BB7," ")</f>
        <v>0.2</v>
      </c>
      <c r="AC9" s="30">
        <f>IFERROR(data!AV7/data!$BB7," ")</f>
        <v>0.8</v>
      </c>
      <c r="AD9" s="26">
        <f t="shared" si="7"/>
        <v>1</v>
      </c>
      <c r="AE9" s="32">
        <f>data!BC7</f>
        <v>29</v>
      </c>
      <c r="AF9" s="29">
        <f>IFERROR(data!BF7/data!$BN7," ")</f>
        <v>0.13793103448275862</v>
      </c>
      <c r="AG9" s="30">
        <f>IFERROR(data!BG7/data!$BN7," ")</f>
        <v>0.41379310344827586</v>
      </c>
      <c r="AH9" s="25">
        <f t="shared" si="8"/>
        <v>0.55172413793103448</v>
      </c>
      <c r="AI9" s="29">
        <f>IFERROR(data!BH7/data!$BO7," ")</f>
        <v>0.16666666666666666</v>
      </c>
      <c r="AJ9" s="30">
        <f>IFERROR(data!BI7/data!$BO7," ")</f>
        <v>0.5</v>
      </c>
      <c r="AK9" s="26">
        <f t="shared" si="9"/>
        <v>0.66666666666666663</v>
      </c>
      <c r="AL9" s="32">
        <f>data!BP7</f>
        <v>35</v>
      </c>
      <c r="AM9" s="29">
        <f>IFERROR(data!BS7/data!$BY7," ")</f>
        <v>6.8965517241379309E-2</v>
      </c>
      <c r="AN9" s="30">
        <f>IFERROR(data!BT7/data!$BY7," ")</f>
        <v>0.62068965517241381</v>
      </c>
      <c r="AO9" s="25">
        <f t="shared" si="10"/>
        <v>0.68965517241379315</v>
      </c>
      <c r="AP9" s="29" t="str">
        <f>(IFERROR(data!#REF!/data!$BZ7," "))</f>
        <v xml:space="preserve"> </v>
      </c>
      <c r="AQ9" s="30">
        <f>IFERROR(data!BV7/data!$BZ7," ")</f>
        <v>0.33333333333333331</v>
      </c>
      <c r="AR9" s="26" t="e">
        <f t="shared" si="11"/>
        <v>#VALUE!</v>
      </c>
      <c r="AS9" s="32">
        <f>data!CA7</f>
        <v>35</v>
      </c>
    </row>
    <row r="10" spans="1:45" s="34" customFormat="1" x14ac:dyDescent="0.25">
      <c r="A10" s="27"/>
      <c r="B10" s="65"/>
      <c r="C10" s="65" t="s">
        <v>90</v>
      </c>
      <c r="D10" s="164">
        <f>IFERROR(data!F8/data!N8," ")</f>
        <v>0.22448979591836735</v>
      </c>
      <c r="E10" s="67">
        <f>IFERROR(data!G8/data!N8," ")</f>
        <v>0.48979591836734693</v>
      </c>
      <c r="F10" s="68">
        <f t="shared" si="0"/>
        <v>0.7142857142857143</v>
      </c>
      <c r="G10" s="66">
        <f>IFERROR(data!H8/data!O8," ")</f>
        <v>6.8965517241379309E-2</v>
      </c>
      <c r="H10" s="67">
        <f>IFERROR(data!I8/data!O8," ")</f>
        <v>0.82758620689655171</v>
      </c>
      <c r="I10" s="88">
        <f t="shared" si="1"/>
        <v>0.89655172413793105</v>
      </c>
      <c r="J10" s="71">
        <f>data!P8</f>
        <v>78</v>
      </c>
      <c r="K10" s="66">
        <f>IFERROR(data!S8/data!AA8," ")</f>
        <v>0.24444444444444444</v>
      </c>
      <c r="L10" s="67">
        <f>IFERROR(data!T8/data!AA8," ")</f>
        <v>0.55555555555555558</v>
      </c>
      <c r="M10" s="68">
        <f t="shared" si="2"/>
        <v>0.8</v>
      </c>
      <c r="N10" s="66">
        <f>IFERROR(data!U8/data!AB8," ")</f>
        <v>3.8461538461538464E-2</v>
      </c>
      <c r="O10" s="67">
        <f>IFERROR(data!V8/data!AB8," ")</f>
        <v>0.76923076923076927</v>
      </c>
      <c r="P10" s="88">
        <f t="shared" si="3"/>
        <v>0.80769230769230771</v>
      </c>
      <c r="Q10" s="71">
        <f>data!AC8</f>
        <v>71</v>
      </c>
      <c r="R10" s="66">
        <f>IFERROR(data!AF8/data!$AN8," ")</f>
        <v>4.2553191489361701E-2</v>
      </c>
      <c r="S10" s="67">
        <f>IFERROR(data!AG8/data!$AN8," ")</f>
        <v>0.5957446808510638</v>
      </c>
      <c r="T10" s="68">
        <f t="shared" si="4"/>
        <v>0.63829787234042545</v>
      </c>
      <c r="U10" s="66">
        <f>IFERROR(data!AH8/data!$AO8," ")</f>
        <v>6.6666666666666666E-2</v>
      </c>
      <c r="V10" s="67">
        <f>IFERROR(data!AI8/data!$AO8," ")</f>
        <v>0.76666666666666672</v>
      </c>
      <c r="W10" s="88">
        <f t="shared" si="5"/>
        <v>0.83333333333333337</v>
      </c>
      <c r="X10" s="71">
        <f>data!AP8</f>
        <v>77</v>
      </c>
      <c r="Y10" s="66">
        <f>IFERROR(data!AS8/data!$BA8," ")</f>
        <v>0.15094339622641509</v>
      </c>
      <c r="Z10" s="67">
        <f>IFERROR(data!AT8/data!$BA8," ")</f>
        <v>0.52830188679245282</v>
      </c>
      <c r="AA10" s="68">
        <f t="shared" si="6"/>
        <v>0.67924528301886788</v>
      </c>
      <c r="AB10" s="66">
        <f>IFERROR(data!AU8/data!$BB8," ")</f>
        <v>3.5714285714285712E-2</v>
      </c>
      <c r="AC10" s="67">
        <f>IFERROR(data!AV8/data!$BB8," ")</f>
        <v>0.8571428571428571</v>
      </c>
      <c r="AD10" s="88">
        <f t="shared" si="7"/>
        <v>0.89285714285714279</v>
      </c>
      <c r="AE10" s="71">
        <f>data!BC8</f>
        <v>81</v>
      </c>
      <c r="AF10" s="66">
        <f>IFERROR(data!BF8/data!$BN8," ")</f>
        <v>8.9552238805970144E-2</v>
      </c>
      <c r="AG10" s="67">
        <f>IFERROR(data!BG8/data!$BN8," ")</f>
        <v>0.53731343283582089</v>
      </c>
      <c r="AH10" s="68">
        <f t="shared" si="8"/>
        <v>0.62686567164179108</v>
      </c>
      <c r="AI10" s="66">
        <f>IFERROR(data!BH8/data!$BO8," ")</f>
        <v>3.0303030303030304E-2</v>
      </c>
      <c r="AJ10" s="67">
        <f>IFERROR(data!BI8/data!$BO8," ")</f>
        <v>0.75757575757575757</v>
      </c>
      <c r="AK10" s="88">
        <f t="shared" si="9"/>
        <v>0.78787878787878785</v>
      </c>
      <c r="AL10" s="71">
        <f>data!BP8</f>
        <v>100</v>
      </c>
      <c r="AM10" s="66">
        <f>IFERROR(data!BS8/data!$BY8," ")</f>
        <v>0.12307692307692308</v>
      </c>
      <c r="AN10" s="67">
        <f>IFERROR(data!BT8/data!$BY8," ")</f>
        <v>0.69230769230769229</v>
      </c>
      <c r="AO10" s="68">
        <f t="shared" si="10"/>
        <v>0.81538461538461537</v>
      </c>
      <c r="AP10" s="66" t="str">
        <f>(IFERROR(data!#REF!/data!$BZ8," "))</f>
        <v xml:space="preserve"> </v>
      </c>
      <c r="AQ10" s="67">
        <f>IFERROR(data!BV8/data!$BZ8," ")</f>
        <v>0.75</v>
      </c>
      <c r="AR10" s="88" t="e">
        <f t="shared" si="11"/>
        <v>#VALUE!</v>
      </c>
      <c r="AS10" s="71">
        <f>data!CA8</f>
        <v>89</v>
      </c>
    </row>
    <row r="11" spans="1:45" s="34" customFormat="1" x14ac:dyDescent="0.25">
      <c r="A11" s="27"/>
      <c r="B11" s="36" t="s">
        <v>14</v>
      </c>
      <c r="C11" s="42" t="s">
        <v>14</v>
      </c>
      <c r="D11" s="165">
        <f>IFERROR(data!F9/data!N9," ")</f>
        <v>0.35121951219512193</v>
      </c>
      <c r="E11" s="90">
        <f>IFERROR(data!G9/data!N9," ")</f>
        <v>0.45853658536585368</v>
      </c>
      <c r="F11" s="55">
        <f t="shared" si="0"/>
        <v>0.80975609756097566</v>
      </c>
      <c r="G11" s="89">
        <f>IFERROR(data!H9/data!O9," ")</f>
        <v>0.17460317460317459</v>
      </c>
      <c r="H11" s="90">
        <f>IFERROR(data!I9/data!O9," ")</f>
        <v>0.55555555555555558</v>
      </c>
      <c r="I11" s="91">
        <f t="shared" si="1"/>
        <v>0.73015873015873023</v>
      </c>
      <c r="J11" s="92">
        <f>data!P9</f>
        <v>268</v>
      </c>
      <c r="K11" s="89">
        <f>IFERROR(data!S9/data!AA9," ")</f>
        <v>0.28758169934640521</v>
      </c>
      <c r="L11" s="90">
        <f>IFERROR(data!T9/data!AA9," ")</f>
        <v>0.56209150326797386</v>
      </c>
      <c r="M11" s="55">
        <f t="shared" si="2"/>
        <v>0.84967320261437906</v>
      </c>
      <c r="N11" s="89">
        <f>IFERROR(data!U9/data!AB9," ")</f>
        <v>0.2413793103448276</v>
      </c>
      <c r="O11" s="90">
        <f>IFERROR(data!V9/data!AB9," ")</f>
        <v>0.56896551724137934</v>
      </c>
      <c r="P11" s="91">
        <f t="shared" si="3"/>
        <v>0.81034482758620696</v>
      </c>
      <c r="Q11" s="92">
        <f>data!AC9</f>
        <v>211</v>
      </c>
      <c r="R11" s="89">
        <f>IFERROR(data!AF9/data!$AN9," ")</f>
        <v>0.30136986301369861</v>
      </c>
      <c r="S11" s="90">
        <f>IFERROR(data!AG9/data!$AN9," ")</f>
        <v>0.50684931506849318</v>
      </c>
      <c r="T11" s="55">
        <f t="shared" si="4"/>
        <v>0.80821917808219179</v>
      </c>
      <c r="U11" s="89">
        <f>IFERROR(data!AH9/data!$AO9," ")</f>
        <v>0.15942028985507245</v>
      </c>
      <c r="V11" s="90">
        <f>IFERROR(data!AI9/data!$AO9," ")</f>
        <v>0.57971014492753625</v>
      </c>
      <c r="W11" s="91">
        <f t="shared" si="5"/>
        <v>0.73913043478260865</v>
      </c>
      <c r="X11" s="92">
        <f>data!AP9</f>
        <v>215</v>
      </c>
      <c r="Y11" s="89">
        <f>IFERROR(data!AS9/data!$BA9," ")</f>
        <v>0.28244274809160308</v>
      </c>
      <c r="Z11" s="90">
        <f>IFERROR(data!AT9/data!$BA9," ")</f>
        <v>0.58015267175572516</v>
      </c>
      <c r="AA11" s="55">
        <f t="shared" si="6"/>
        <v>0.86259541984732824</v>
      </c>
      <c r="AB11" s="89">
        <f>IFERROR(data!AU9/data!$BB9," ")</f>
        <v>0.17857142857142858</v>
      </c>
      <c r="AC11" s="90">
        <f>IFERROR(data!AV9/data!$BB9," ")</f>
        <v>0.5</v>
      </c>
      <c r="AD11" s="91">
        <f t="shared" si="7"/>
        <v>0.6785714285714286</v>
      </c>
      <c r="AE11" s="92">
        <f>data!BC9</f>
        <v>187</v>
      </c>
      <c r="AF11" s="89">
        <f>IFERROR(data!BF9/data!$BN9," ")</f>
        <v>0.28358208955223879</v>
      </c>
      <c r="AG11" s="90">
        <f>IFERROR(data!BG9/data!$BN9," ")</f>
        <v>0.5</v>
      </c>
      <c r="AH11" s="55">
        <f t="shared" si="8"/>
        <v>0.78358208955223874</v>
      </c>
      <c r="AI11" s="89">
        <f>IFERROR(data!BH9/data!$BO9," ")</f>
        <v>0.26315789473684209</v>
      </c>
      <c r="AJ11" s="90">
        <f>IFERROR(data!BI9/data!$BO9," ")</f>
        <v>0.60526315789473684</v>
      </c>
      <c r="AK11" s="91">
        <f t="shared" si="9"/>
        <v>0.86842105263157898</v>
      </c>
      <c r="AL11" s="92">
        <f>data!BP9</f>
        <v>172</v>
      </c>
      <c r="AM11" s="89">
        <f>IFERROR(data!BS9/data!$BY9," ")</f>
        <v>0.28205128205128205</v>
      </c>
      <c r="AN11" s="90">
        <f>IFERROR(data!BT9/data!$BY9," ")</f>
        <v>0.51282051282051277</v>
      </c>
      <c r="AO11" s="55">
        <f t="shared" si="10"/>
        <v>0.79487179487179482</v>
      </c>
      <c r="AP11" s="89" t="str">
        <f>(IFERROR(data!#REF!/data!$BZ9," "))</f>
        <v xml:space="preserve"> </v>
      </c>
      <c r="AQ11" s="90">
        <f>IFERROR(data!BV9/data!$BZ9," ")</f>
        <v>0.62790697674418605</v>
      </c>
      <c r="AR11" s="91" t="e">
        <f t="shared" si="11"/>
        <v>#VALUE!</v>
      </c>
      <c r="AS11" s="92">
        <f>data!CA9</f>
        <v>160</v>
      </c>
    </row>
    <row r="12" spans="1:45" s="34" customFormat="1" x14ac:dyDescent="0.25">
      <c r="A12" s="27"/>
      <c r="B12" t="s">
        <v>15</v>
      </c>
      <c r="C12" t="s">
        <v>16</v>
      </c>
      <c r="D12" s="163">
        <f>IFERROR(data!F10/data!N10," ")</f>
        <v>0.41379310344827586</v>
      </c>
      <c r="E12" s="30">
        <f>IFERROR(data!G10/data!N10," ")</f>
        <v>0.48275862068965519</v>
      </c>
      <c r="F12" s="25">
        <f t="shared" si="0"/>
        <v>0.89655172413793105</v>
      </c>
      <c r="G12" s="29">
        <f>IFERROR(data!H10/data!O10," ")</f>
        <v>0.25</v>
      </c>
      <c r="H12" s="30">
        <f>IFERROR(data!I10/data!O10," ")</f>
        <v>0.625</v>
      </c>
      <c r="I12" s="26">
        <f t="shared" si="1"/>
        <v>0.875</v>
      </c>
      <c r="J12" s="32">
        <f>data!P10</f>
        <v>37</v>
      </c>
      <c r="K12" s="29">
        <f>IFERROR(data!S10/data!AA10," ")</f>
        <v>0.52380952380952384</v>
      </c>
      <c r="L12" s="30">
        <f>IFERROR(data!T10/data!AA10," ")</f>
        <v>0.47619047619047616</v>
      </c>
      <c r="M12" s="25">
        <f t="shared" si="2"/>
        <v>1</v>
      </c>
      <c r="N12" s="29">
        <f>IFERROR(data!U10/data!AB10," ")</f>
        <v>0.33333333333333331</v>
      </c>
      <c r="O12" s="30">
        <f>IFERROR(data!V10/data!AB10," ")</f>
        <v>0.16666666666666666</v>
      </c>
      <c r="P12" s="26">
        <f t="shared" si="3"/>
        <v>0.5</v>
      </c>
      <c r="Q12" s="32">
        <f>data!AC10</f>
        <v>27</v>
      </c>
      <c r="R12" s="29">
        <f>IFERROR(data!AF10/data!$AN10," ")</f>
        <v>0.31818181818181818</v>
      </c>
      <c r="S12" s="30">
        <f>IFERROR(data!AG10/data!$AN10," ")</f>
        <v>0.54545454545454541</v>
      </c>
      <c r="T12" s="25">
        <f t="shared" si="4"/>
        <v>0.86363636363636354</v>
      </c>
      <c r="U12" s="29">
        <f>IFERROR(data!AH10/data!$AO10," ")</f>
        <v>0</v>
      </c>
      <c r="V12" s="30">
        <f>IFERROR(data!AI10/data!$AO10," ")</f>
        <v>1</v>
      </c>
      <c r="W12" s="26">
        <f t="shared" si="5"/>
        <v>1</v>
      </c>
      <c r="X12" s="32">
        <f>data!AP10</f>
        <v>23</v>
      </c>
      <c r="Y12" s="29">
        <f>IFERROR(data!AS10/data!$BA10," ")</f>
        <v>0.41666666666666669</v>
      </c>
      <c r="Z12" s="30">
        <f>IFERROR(data!AT10/data!$BA10," ")</f>
        <v>0.45833333333333331</v>
      </c>
      <c r="AA12" s="25">
        <f t="shared" si="6"/>
        <v>0.875</v>
      </c>
      <c r="AB12" s="29">
        <f>IFERROR(data!AU10/data!$BB10," ")</f>
        <v>0</v>
      </c>
      <c r="AC12" s="30">
        <f>IFERROR(data!AV10/data!$BB10," ")</f>
        <v>1</v>
      </c>
      <c r="AD12" s="26">
        <f t="shared" si="7"/>
        <v>1</v>
      </c>
      <c r="AE12" s="32">
        <f>data!BC10</f>
        <v>26</v>
      </c>
      <c r="AF12" s="29">
        <f>IFERROR(data!BF10/data!$BN10," ")</f>
        <v>0.1</v>
      </c>
      <c r="AG12" s="30">
        <f>IFERROR(data!BG10/data!$BN10," ")</f>
        <v>0.8</v>
      </c>
      <c r="AH12" s="25">
        <f t="shared" si="8"/>
        <v>0.9</v>
      </c>
      <c r="AI12" s="29">
        <f>IFERROR(data!BH10/data!$BO10," ")</f>
        <v>0.25</v>
      </c>
      <c r="AJ12" s="30">
        <f>IFERROR(data!BI10/data!$BO10," ")</f>
        <v>0.75</v>
      </c>
      <c r="AK12" s="26">
        <f t="shared" si="9"/>
        <v>1</v>
      </c>
      <c r="AL12" s="32">
        <f>data!BP10</f>
        <v>14</v>
      </c>
      <c r="AM12" s="29">
        <f>IFERROR(data!BS10/data!$BY10," ")</f>
        <v>0.375</v>
      </c>
      <c r="AN12" s="30">
        <f>IFERROR(data!BT10/data!$BY10," ")</f>
        <v>0.3125</v>
      </c>
      <c r="AO12" s="25">
        <f t="shared" si="10"/>
        <v>0.6875</v>
      </c>
      <c r="AP12" s="29" t="str">
        <f>(IFERROR(data!#REF!/data!$BZ10," "))</f>
        <v xml:space="preserve"> </v>
      </c>
      <c r="AQ12" s="30">
        <f>IFERROR(data!BV10/data!$BZ10," ")</f>
        <v>0.66666666666666663</v>
      </c>
      <c r="AR12" s="26" t="e">
        <f t="shared" si="11"/>
        <v>#VALUE!</v>
      </c>
      <c r="AS12" s="32">
        <f>data!CA10</f>
        <v>19</v>
      </c>
    </row>
    <row r="13" spans="1:45" s="34" customFormat="1" x14ac:dyDescent="0.25">
      <c r="A13" s="27"/>
      <c r="B13"/>
      <c r="C13" t="s">
        <v>15</v>
      </c>
      <c r="D13" s="163">
        <f>IFERROR(data!F11/data!N11," ")</f>
        <v>0.19354838709677419</v>
      </c>
      <c r="E13" s="30">
        <f>IFERROR(data!G11/data!N11," ")</f>
        <v>0.45161290322580644</v>
      </c>
      <c r="F13" s="25">
        <f t="shared" si="0"/>
        <v>0.64516129032258063</v>
      </c>
      <c r="G13" s="29">
        <f>IFERROR(data!H11/data!O11," ")</f>
        <v>0.1875</v>
      </c>
      <c r="H13" s="30">
        <f>IFERROR(data!I11/data!O11," ")</f>
        <v>0.75</v>
      </c>
      <c r="I13" s="26">
        <f t="shared" si="1"/>
        <v>0.9375</v>
      </c>
      <c r="J13" s="32">
        <f>data!P11</f>
        <v>47</v>
      </c>
      <c r="K13" s="29">
        <f>IFERROR(data!S11/data!AA11," ")</f>
        <v>0.43902439024390244</v>
      </c>
      <c r="L13" s="30">
        <f>IFERROR(data!T11/data!AA11," ")</f>
        <v>0.34146341463414637</v>
      </c>
      <c r="M13" s="25">
        <f t="shared" si="2"/>
        <v>0.78048780487804881</v>
      </c>
      <c r="N13" s="29">
        <f>IFERROR(data!U11/data!AB11," ")</f>
        <v>0.22727272727272727</v>
      </c>
      <c r="O13" s="30">
        <f>IFERROR(data!V11/data!AB11," ")</f>
        <v>0.63636363636363635</v>
      </c>
      <c r="P13" s="26">
        <f t="shared" si="3"/>
        <v>0.86363636363636365</v>
      </c>
      <c r="Q13" s="32">
        <f>data!AC11</f>
        <v>63</v>
      </c>
      <c r="R13" s="29">
        <f>IFERROR(data!AF11/data!$AN11," ")</f>
        <v>0.22222222222222221</v>
      </c>
      <c r="S13" s="30">
        <f>IFERROR(data!AG11/data!$AN11," ")</f>
        <v>0.66666666666666663</v>
      </c>
      <c r="T13" s="25">
        <f t="shared" si="4"/>
        <v>0.88888888888888884</v>
      </c>
      <c r="U13" s="29">
        <f>IFERROR(data!AH11/data!$AO11," ")</f>
        <v>0.1</v>
      </c>
      <c r="V13" s="30">
        <f>IFERROR(data!AI11/data!$AO11," ")</f>
        <v>0.75</v>
      </c>
      <c r="W13" s="26">
        <f t="shared" si="5"/>
        <v>0.85</v>
      </c>
      <c r="X13" s="32">
        <f>data!AP11</f>
        <v>38</v>
      </c>
      <c r="Y13" s="29">
        <f>IFERROR(data!AS11/data!$BA11," ")</f>
        <v>0.22222222222222221</v>
      </c>
      <c r="Z13" s="30">
        <f>IFERROR(data!AT11/data!$BA11," ")</f>
        <v>0.44444444444444442</v>
      </c>
      <c r="AA13" s="25">
        <f t="shared" si="6"/>
        <v>0.66666666666666663</v>
      </c>
      <c r="AB13" s="29">
        <f>IFERROR(data!AU11/data!$BB11," ")</f>
        <v>0.25</v>
      </c>
      <c r="AC13" s="30">
        <f>IFERROR(data!AV11/data!$BB11," ")</f>
        <v>0.625</v>
      </c>
      <c r="AD13" s="26">
        <f t="shared" si="7"/>
        <v>0.875</v>
      </c>
      <c r="AE13" s="32">
        <f>data!BC11</f>
        <v>26</v>
      </c>
      <c r="AF13" s="29">
        <f>IFERROR(data!BF11/data!$BN11," ")</f>
        <v>0.35714285714285715</v>
      </c>
      <c r="AG13" s="30">
        <f>IFERROR(data!BG11/data!$BN11," ")</f>
        <v>0.5</v>
      </c>
      <c r="AH13" s="25">
        <f t="shared" si="8"/>
        <v>0.85714285714285721</v>
      </c>
      <c r="AI13" s="29">
        <f>IFERROR(data!BH11/data!$BO11," ")</f>
        <v>6.25E-2</v>
      </c>
      <c r="AJ13" s="30">
        <f>IFERROR(data!BI11/data!$BO11," ")</f>
        <v>0.625</v>
      </c>
      <c r="AK13" s="26">
        <f t="shared" si="9"/>
        <v>0.6875</v>
      </c>
      <c r="AL13" s="32">
        <f>data!BP11</f>
        <v>30</v>
      </c>
      <c r="AM13" s="29">
        <f>IFERROR(data!BS11/data!$BY11," ")</f>
        <v>0.22727272727272727</v>
      </c>
      <c r="AN13" s="30">
        <f>IFERROR(data!BT11/data!$BY11," ")</f>
        <v>0.45454545454545453</v>
      </c>
      <c r="AO13" s="25">
        <f t="shared" si="10"/>
        <v>0.68181818181818177</v>
      </c>
      <c r="AP13" s="29" t="str">
        <f>(IFERROR(data!#REF!/data!$BZ11," "))</f>
        <v xml:space="preserve"> </v>
      </c>
      <c r="AQ13" s="30">
        <f>IFERROR(data!BV11/data!$BZ11," ")</f>
        <v>0.68181818181818177</v>
      </c>
      <c r="AR13" s="26" t="e">
        <f t="shared" si="11"/>
        <v>#VALUE!</v>
      </c>
      <c r="AS13" s="32">
        <f>data!CA11</f>
        <v>44</v>
      </c>
    </row>
    <row r="14" spans="1:45" s="34" customFormat="1" x14ac:dyDescent="0.25">
      <c r="A14" s="27"/>
      <c r="B14" s="63"/>
      <c r="C14" s="63" t="s">
        <v>90</v>
      </c>
      <c r="D14" s="164">
        <f>IFERROR(data!F12/data!N12," ")</f>
        <v>0.3</v>
      </c>
      <c r="E14" s="67">
        <f>IFERROR(data!G12/data!N12," ")</f>
        <v>0.46666666666666667</v>
      </c>
      <c r="F14" s="68">
        <f t="shared" si="0"/>
        <v>0.76666666666666661</v>
      </c>
      <c r="G14" s="66">
        <f>IFERROR(data!H12/data!O12," ")</f>
        <v>0.20833333333333334</v>
      </c>
      <c r="H14" s="67">
        <f>IFERROR(data!I12/data!O12," ")</f>
        <v>0.70833333333333337</v>
      </c>
      <c r="I14" s="88">
        <f t="shared" si="1"/>
        <v>0.91666666666666674</v>
      </c>
      <c r="J14" s="71">
        <f>data!P12</f>
        <v>84</v>
      </c>
      <c r="K14" s="66">
        <f>IFERROR(data!S12/data!AA12," ")</f>
        <v>0.46774193548387094</v>
      </c>
      <c r="L14" s="67">
        <f>IFERROR(data!T12/data!AA12," ")</f>
        <v>0.38709677419354838</v>
      </c>
      <c r="M14" s="68">
        <f t="shared" si="2"/>
        <v>0.85483870967741926</v>
      </c>
      <c r="N14" s="66">
        <f>IFERROR(data!U12/data!AB12," ")</f>
        <v>0.25</v>
      </c>
      <c r="O14" s="67">
        <f>IFERROR(data!V12/data!AB12," ")</f>
        <v>0.5357142857142857</v>
      </c>
      <c r="P14" s="88">
        <f t="shared" si="3"/>
        <v>0.7857142857142857</v>
      </c>
      <c r="Q14" s="71">
        <f>data!AC12</f>
        <v>90</v>
      </c>
      <c r="R14" s="66">
        <f>IFERROR(data!AF12/data!$AN12," ")</f>
        <v>0.27500000000000002</v>
      </c>
      <c r="S14" s="67">
        <f>IFERROR(data!AG12/data!$AN12," ")</f>
        <v>0.6</v>
      </c>
      <c r="T14" s="68">
        <f t="shared" si="4"/>
        <v>0.875</v>
      </c>
      <c r="U14" s="66">
        <f>IFERROR(data!AH12/data!$AO12," ")</f>
        <v>9.5238095238095233E-2</v>
      </c>
      <c r="V14" s="67">
        <f>IFERROR(data!AI12/data!$AO12," ")</f>
        <v>0.76190476190476186</v>
      </c>
      <c r="W14" s="88">
        <f t="shared" si="5"/>
        <v>0.8571428571428571</v>
      </c>
      <c r="X14" s="71">
        <f>data!AP12</f>
        <v>61</v>
      </c>
      <c r="Y14" s="66">
        <f>IFERROR(data!AS12/data!$BA12," ")</f>
        <v>0.33333333333333331</v>
      </c>
      <c r="Z14" s="67">
        <f>IFERROR(data!AT12/data!$BA12," ")</f>
        <v>0.45238095238095238</v>
      </c>
      <c r="AA14" s="68">
        <f t="shared" si="6"/>
        <v>0.7857142857142857</v>
      </c>
      <c r="AB14" s="66">
        <f>IFERROR(data!AU12/data!$BB12," ")</f>
        <v>0.2</v>
      </c>
      <c r="AC14" s="67">
        <f>IFERROR(data!AV12/data!$BB12," ")</f>
        <v>0.7</v>
      </c>
      <c r="AD14" s="88">
        <f t="shared" si="7"/>
        <v>0.89999999999999991</v>
      </c>
      <c r="AE14" s="71">
        <f>data!BC12</f>
        <v>52</v>
      </c>
      <c r="AF14" s="66">
        <f>IFERROR(data!BF12/data!$BN12," ")</f>
        <v>0.25</v>
      </c>
      <c r="AG14" s="67">
        <f>IFERROR(data!BG12/data!$BN12," ")</f>
        <v>0.625</v>
      </c>
      <c r="AH14" s="68">
        <f t="shared" si="8"/>
        <v>0.875</v>
      </c>
      <c r="AI14" s="66">
        <f>IFERROR(data!BH12/data!$BO12," ")</f>
        <v>0.1</v>
      </c>
      <c r="AJ14" s="67">
        <f>IFERROR(data!BI12/data!$BO12," ")</f>
        <v>0.65</v>
      </c>
      <c r="AK14" s="88">
        <f t="shared" si="9"/>
        <v>0.75</v>
      </c>
      <c r="AL14" s="71">
        <f>data!BP12</f>
        <v>44</v>
      </c>
      <c r="AM14" s="66">
        <f>IFERROR(data!BS12/data!$BY12," ")</f>
        <v>0.28947368421052633</v>
      </c>
      <c r="AN14" s="67">
        <f>IFERROR(data!BT12/data!$BY12," ")</f>
        <v>0.39473684210526316</v>
      </c>
      <c r="AO14" s="68">
        <f t="shared" si="10"/>
        <v>0.68421052631578949</v>
      </c>
      <c r="AP14" s="66" t="str">
        <f>(IFERROR(data!#REF!/data!$BZ12," "))</f>
        <v xml:space="preserve"> </v>
      </c>
      <c r="AQ14" s="67">
        <f>IFERROR(data!BV12/data!$BZ12," ")</f>
        <v>0.68</v>
      </c>
      <c r="AR14" s="88" t="e">
        <f t="shared" si="11"/>
        <v>#VALUE!</v>
      </c>
      <c r="AS14" s="71">
        <f>data!CA12</f>
        <v>63</v>
      </c>
    </row>
    <row r="15" spans="1:45" s="34" customFormat="1" x14ac:dyDescent="0.25">
      <c r="A15" s="27"/>
      <c r="B15" s="28" t="s">
        <v>17</v>
      </c>
      <c r="C15" s="28" t="s">
        <v>18</v>
      </c>
      <c r="D15" s="163">
        <f>IFERROR(data!F13/data!N13," ")</f>
        <v>7.407407407407407E-2</v>
      </c>
      <c r="E15" s="30">
        <f>IFERROR(data!G13/data!N13," ")</f>
        <v>0.66666666666666663</v>
      </c>
      <c r="F15" s="25">
        <f t="shared" si="0"/>
        <v>0.7407407407407407</v>
      </c>
      <c r="G15" s="29">
        <f>IFERROR(data!H13/data!O13," ")</f>
        <v>2.7777777777777776E-2</v>
      </c>
      <c r="H15" s="30">
        <f>IFERROR(data!I13/data!O13," ")</f>
        <v>0.66666666666666663</v>
      </c>
      <c r="I15" s="26">
        <f t="shared" si="1"/>
        <v>0.69444444444444442</v>
      </c>
      <c r="J15" s="32">
        <f>data!P13</f>
        <v>63</v>
      </c>
      <c r="K15" s="29">
        <f>IFERROR(data!S13/data!AA13," ")</f>
        <v>0.13636363636363635</v>
      </c>
      <c r="L15" s="30">
        <f>IFERROR(data!T13/data!AA13," ")</f>
        <v>0.68181818181818177</v>
      </c>
      <c r="M15" s="25">
        <f t="shared" si="2"/>
        <v>0.81818181818181812</v>
      </c>
      <c r="N15" s="29">
        <f>IFERROR(data!U13/data!AB13," ")</f>
        <v>3.7037037037037035E-2</v>
      </c>
      <c r="O15" s="30">
        <f>IFERROR(data!V13/data!AB13," ")</f>
        <v>0.88888888888888884</v>
      </c>
      <c r="P15" s="26">
        <f t="shared" si="3"/>
        <v>0.92592592592592582</v>
      </c>
      <c r="Q15" s="32">
        <f>data!AC13</f>
        <v>49</v>
      </c>
      <c r="R15" s="29">
        <f>IFERROR(data!AF13/data!$AN13," ")</f>
        <v>6.25E-2</v>
      </c>
      <c r="S15" s="30">
        <f>IFERROR(data!AG13/data!$AN13," ")</f>
        <v>0.4375</v>
      </c>
      <c r="T15" s="25">
        <f t="shared" si="4"/>
        <v>0.5</v>
      </c>
      <c r="U15" s="29">
        <f>IFERROR(data!AH13/data!$AO13," ")</f>
        <v>0.125</v>
      </c>
      <c r="V15" s="30">
        <f>IFERROR(data!AI13/data!$AO13," ")</f>
        <v>0.75</v>
      </c>
      <c r="W15" s="26">
        <f t="shared" si="5"/>
        <v>0.875</v>
      </c>
      <c r="X15" s="32">
        <f>data!AP13</f>
        <v>32</v>
      </c>
      <c r="Y15" s="29">
        <f>IFERROR(data!AS13/data!$BA13," ")</f>
        <v>0.375</v>
      </c>
      <c r="Z15" s="30">
        <f>IFERROR(data!AT13/data!$BA13," ")</f>
        <v>0.125</v>
      </c>
      <c r="AA15" s="25">
        <f t="shared" si="6"/>
        <v>0.5</v>
      </c>
      <c r="AB15" s="29">
        <f>IFERROR(data!AU13/data!$BB13," ")</f>
        <v>8.3333333333333329E-2</v>
      </c>
      <c r="AC15" s="30">
        <f>IFERROR(data!AV13/data!$BB13," ")</f>
        <v>0.83333333333333337</v>
      </c>
      <c r="AD15" s="26">
        <f t="shared" si="7"/>
        <v>0.91666666666666674</v>
      </c>
      <c r="AE15" s="32">
        <f>data!BC13</f>
        <v>20</v>
      </c>
      <c r="AF15" s="29">
        <f>IFERROR(data!BF13/data!$BN13," ")</f>
        <v>0.22222222222222221</v>
      </c>
      <c r="AG15" s="30">
        <f>IFERROR(data!BG13/data!$BN13," ")</f>
        <v>0.55555555555555558</v>
      </c>
      <c r="AH15" s="25">
        <f t="shared" si="8"/>
        <v>0.77777777777777779</v>
      </c>
      <c r="AI15" s="29">
        <f>IFERROR(data!BH13/data!$BO13," ")</f>
        <v>0.05</v>
      </c>
      <c r="AJ15" s="30">
        <f>IFERROR(data!BI13/data!$BO13," ")</f>
        <v>0.7</v>
      </c>
      <c r="AK15" s="26">
        <f t="shared" si="9"/>
        <v>0.75</v>
      </c>
      <c r="AL15" s="32">
        <f>data!BP13</f>
        <v>29</v>
      </c>
      <c r="AM15" s="29">
        <f>IFERROR(data!BS13/data!$BY13," ")</f>
        <v>6.6666666666666666E-2</v>
      </c>
      <c r="AN15" s="30">
        <f>IFERROR(data!BT13/data!$BY13," ")</f>
        <v>0.66666666666666663</v>
      </c>
      <c r="AO15" s="25">
        <f t="shared" si="10"/>
        <v>0.73333333333333328</v>
      </c>
      <c r="AP15" s="29" t="str">
        <f>(IFERROR(data!#REF!/data!$BZ13," "))</f>
        <v xml:space="preserve"> </v>
      </c>
      <c r="AQ15" s="30">
        <f>IFERROR(data!BV13/data!$BZ13," ")</f>
        <v>0.68421052631578949</v>
      </c>
      <c r="AR15" s="26" t="e">
        <f t="shared" si="11"/>
        <v>#VALUE!</v>
      </c>
      <c r="AS15" s="32">
        <f>data!CA13</f>
        <v>34</v>
      </c>
    </row>
    <row r="16" spans="1:45" s="34" customFormat="1" x14ac:dyDescent="0.25">
      <c r="A16" s="27"/>
      <c r="B16" s="28"/>
      <c r="C16" s="28" t="s">
        <v>19</v>
      </c>
      <c r="D16" s="163">
        <f>IFERROR(data!F14/data!N14," ")</f>
        <v>0.125</v>
      </c>
      <c r="E16" s="30">
        <f>IFERROR(data!G14/data!N14," ")</f>
        <v>0.4375</v>
      </c>
      <c r="F16" s="25">
        <f t="shared" si="0"/>
        <v>0.5625</v>
      </c>
      <c r="G16" s="29">
        <f>IFERROR(data!H14/data!O14," ")</f>
        <v>7.1428571428571425E-2</v>
      </c>
      <c r="H16" s="30">
        <f>IFERROR(data!I14/data!O14," ")</f>
        <v>0.7857142857142857</v>
      </c>
      <c r="I16" s="26">
        <f t="shared" si="1"/>
        <v>0.8571428571428571</v>
      </c>
      <c r="J16" s="32">
        <f>data!P14</f>
        <v>30</v>
      </c>
      <c r="K16" s="29">
        <f>IFERROR(data!S14/data!AA14," ")</f>
        <v>0.33333333333333331</v>
      </c>
      <c r="L16" s="30">
        <f>IFERROR(data!T14/data!AA14," ")</f>
        <v>0.44444444444444442</v>
      </c>
      <c r="M16" s="25">
        <f t="shared" si="2"/>
        <v>0.77777777777777768</v>
      </c>
      <c r="N16" s="29">
        <f>IFERROR(data!U14/data!AB14," ")</f>
        <v>9.0909090909090912E-2</v>
      </c>
      <c r="O16" s="30">
        <f>IFERROR(data!V14/data!AB14," ")</f>
        <v>0.63636363636363635</v>
      </c>
      <c r="P16" s="26">
        <f t="shared" si="3"/>
        <v>0.72727272727272729</v>
      </c>
      <c r="Q16" s="32">
        <f>data!AC14</f>
        <v>29</v>
      </c>
      <c r="R16" s="29">
        <f>IFERROR(data!AF14/data!$AN14," ")</f>
        <v>0</v>
      </c>
      <c r="S16" s="30">
        <f>IFERROR(data!AG14/data!$AN14," ")</f>
        <v>0.4</v>
      </c>
      <c r="T16" s="25">
        <f t="shared" si="4"/>
        <v>0.4</v>
      </c>
      <c r="U16" s="29">
        <f>IFERROR(data!AH14/data!$AO14," ")</f>
        <v>0</v>
      </c>
      <c r="V16" s="30">
        <f>IFERROR(data!AI14/data!$AO14," ")</f>
        <v>0.8</v>
      </c>
      <c r="W16" s="26">
        <f t="shared" si="5"/>
        <v>0.8</v>
      </c>
      <c r="X16" s="32">
        <f>data!AP14</f>
        <v>20</v>
      </c>
      <c r="Y16" s="29">
        <f>IFERROR(data!AS14/data!$BA14," ")</f>
        <v>0.27272727272727271</v>
      </c>
      <c r="Z16" s="30">
        <f>IFERROR(data!AT14/data!$BA14," ")</f>
        <v>0.63636363636363635</v>
      </c>
      <c r="AA16" s="25">
        <f t="shared" si="6"/>
        <v>0.90909090909090906</v>
      </c>
      <c r="AB16" s="29">
        <f>IFERROR(data!AU14/data!$BB14," ")</f>
        <v>0</v>
      </c>
      <c r="AC16" s="30">
        <f>IFERROR(data!AV14/data!$BB14," ")</f>
        <v>1</v>
      </c>
      <c r="AD16" s="26">
        <f t="shared" si="7"/>
        <v>1</v>
      </c>
      <c r="AE16" s="32">
        <f>data!BC14</f>
        <v>15</v>
      </c>
      <c r="AF16" s="29">
        <f>IFERROR(data!BF14/data!$BN14," ")</f>
        <v>0.2857142857142857</v>
      </c>
      <c r="AG16" s="30">
        <f>IFERROR(data!BG14/data!$BN14," ")</f>
        <v>0.5714285714285714</v>
      </c>
      <c r="AH16" s="25">
        <f t="shared" si="8"/>
        <v>0.8571428571428571</v>
      </c>
      <c r="AI16" s="29">
        <f>IFERROR(data!BH14/data!$BO14," ")</f>
        <v>0</v>
      </c>
      <c r="AJ16" s="30">
        <f>IFERROR(data!BI14/data!$BO14," ")</f>
        <v>1</v>
      </c>
      <c r="AK16" s="26">
        <f t="shared" si="9"/>
        <v>1</v>
      </c>
      <c r="AL16" s="32">
        <f>data!BP14</f>
        <v>19</v>
      </c>
      <c r="AM16" s="29">
        <f>IFERROR(data!BS14/data!$BY14," ")</f>
        <v>7.6923076923076927E-2</v>
      </c>
      <c r="AN16" s="30">
        <f>IFERROR(data!BT14/data!$BY14," ")</f>
        <v>0.84615384615384615</v>
      </c>
      <c r="AO16" s="25">
        <f t="shared" si="10"/>
        <v>0.92307692307692313</v>
      </c>
      <c r="AP16" s="29" t="str">
        <f>(IFERROR(data!#REF!/data!$BZ14," "))</f>
        <v xml:space="preserve"> </v>
      </c>
      <c r="AQ16" s="30">
        <f>IFERROR(data!BV14/data!$BZ14," ")</f>
        <v>0.5</v>
      </c>
      <c r="AR16" s="26" t="e">
        <f t="shared" si="11"/>
        <v>#VALUE!</v>
      </c>
      <c r="AS16" s="32">
        <f>data!CA14</f>
        <v>19</v>
      </c>
    </row>
    <row r="17" spans="1:46" s="34" customFormat="1" x14ac:dyDescent="0.25">
      <c r="A17" s="27"/>
      <c r="B17" s="28"/>
      <c r="C17" s="133" t="s">
        <v>147</v>
      </c>
      <c r="D17" s="163"/>
      <c r="E17" s="30"/>
      <c r="F17" s="25"/>
      <c r="G17" s="29"/>
      <c r="H17" s="30"/>
      <c r="I17" s="26"/>
      <c r="J17" s="32"/>
      <c r="K17" s="29"/>
      <c r="L17" s="30"/>
      <c r="M17" s="25"/>
      <c r="N17" s="29"/>
      <c r="O17" s="30"/>
      <c r="P17" s="26"/>
      <c r="Q17" s="32"/>
      <c r="R17" s="29"/>
      <c r="S17" s="30"/>
      <c r="T17" s="25"/>
      <c r="U17" s="29"/>
      <c r="V17" s="30"/>
      <c r="W17" s="26"/>
      <c r="X17" s="32"/>
      <c r="Y17" s="29"/>
      <c r="Z17" s="30"/>
      <c r="AA17" s="25"/>
      <c r="AB17" s="29"/>
      <c r="AC17" s="30"/>
      <c r="AD17" s="26"/>
      <c r="AE17" s="32"/>
      <c r="AF17" s="29"/>
      <c r="AG17" s="30"/>
      <c r="AH17" s="25"/>
      <c r="AI17" s="29"/>
      <c r="AJ17" s="30"/>
      <c r="AK17" s="26"/>
      <c r="AL17" s="32"/>
      <c r="AM17" s="29">
        <f>IFERROR(data!BS15/data!$BY15," ")</f>
        <v>0</v>
      </c>
      <c r="AN17" s="30">
        <f>IFERROR(data!BT15/data!$BY15," ")</f>
        <v>1</v>
      </c>
      <c r="AO17" s="25">
        <f t="shared" ref="AO17:AO18" si="12">(AM17+AN17)</f>
        <v>1</v>
      </c>
      <c r="AP17" s="29" t="str">
        <f>(IFERROR(data!#REF!/data!$BZ15," "))</f>
        <v xml:space="preserve"> </v>
      </c>
      <c r="AQ17" s="30">
        <f>IFERROR(data!BV15/data!$BZ15," ")</f>
        <v>0.8</v>
      </c>
      <c r="AR17" s="26" t="e">
        <f t="shared" ref="AR17:AR18" si="13">(AP17+AQ17)</f>
        <v>#VALUE!</v>
      </c>
      <c r="AS17" s="32">
        <f>data!CA15</f>
        <v>8</v>
      </c>
    </row>
    <row r="18" spans="1:46" s="34" customFormat="1" x14ac:dyDescent="0.25">
      <c r="A18" s="27"/>
      <c r="B18" s="65"/>
      <c r="C18" s="65" t="s">
        <v>90</v>
      </c>
      <c r="D18" s="164">
        <f>IFERROR(data!F16/data!N16," ")</f>
        <v>9.3023255813953487E-2</v>
      </c>
      <c r="E18" s="67">
        <f>IFERROR(data!G16/data!N16," ")</f>
        <v>0.58139534883720934</v>
      </c>
      <c r="F18" s="68">
        <f t="shared" si="0"/>
        <v>0.67441860465116288</v>
      </c>
      <c r="G18" s="66">
        <f>IFERROR(data!H16/data!O16," ")</f>
        <v>0.04</v>
      </c>
      <c r="H18" s="67">
        <f>IFERROR(data!I16/data!O16," ")</f>
        <v>0.7</v>
      </c>
      <c r="I18" s="88">
        <f t="shared" si="1"/>
        <v>0.74</v>
      </c>
      <c r="J18" s="71">
        <f>data!P16</f>
        <v>93</v>
      </c>
      <c r="K18" s="66">
        <f>IFERROR(data!S16/data!AA16," ")</f>
        <v>0.22500000000000001</v>
      </c>
      <c r="L18" s="67">
        <f>IFERROR(data!T16/data!AA16," ")</f>
        <v>0.57499999999999996</v>
      </c>
      <c r="M18" s="68">
        <f t="shared" si="2"/>
        <v>0.79999999999999993</v>
      </c>
      <c r="N18" s="66">
        <f>IFERROR(data!U16/data!AB16," ")</f>
        <v>5.2631578947368418E-2</v>
      </c>
      <c r="O18" s="67">
        <f>IFERROR(data!V16/data!AB16," ")</f>
        <v>0.81578947368421051</v>
      </c>
      <c r="P18" s="88">
        <f t="shared" si="3"/>
        <v>0.86842105263157898</v>
      </c>
      <c r="Q18" s="71">
        <f>data!AC16</f>
        <v>78</v>
      </c>
      <c r="R18" s="66">
        <f>IFERROR(data!AF16/data!$AN16," ")</f>
        <v>3.8461538461538464E-2</v>
      </c>
      <c r="S18" s="67">
        <f>IFERROR(data!AG16/data!$AN16," ")</f>
        <v>0.42307692307692307</v>
      </c>
      <c r="T18" s="68">
        <f t="shared" si="4"/>
        <v>0.46153846153846156</v>
      </c>
      <c r="U18" s="66">
        <f>IFERROR(data!AH16/data!$AO16," ")</f>
        <v>7.6923076923076927E-2</v>
      </c>
      <c r="V18" s="67">
        <f>IFERROR(data!AI16/data!$AO16," ")</f>
        <v>0.76923076923076927</v>
      </c>
      <c r="W18" s="88">
        <f t="shared" si="5"/>
        <v>0.84615384615384626</v>
      </c>
      <c r="X18" s="71">
        <f>data!AP16</f>
        <v>52</v>
      </c>
      <c r="Y18" s="66">
        <f>IFERROR(data!AS16/data!$BA16," ")</f>
        <v>0.31578947368421051</v>
      </c>
      <c r="Z18" s="67">
        <f>IFERROR(data!AT16/data!$BA16," ")</f>
        <v>0.42105263157894735</v>
      </c>
      <c r="AA18" s="68">
        <f t="shared" si="6"/>
        <v>0.73684210526315785</v>
      </c>
      <c r="AB18" s="66">
        <f>IFERROR(data!AU16/data!$BB16," ")</f>
        <v>6.25E-2</v>
      </c>
      <c r="AC18" s="67">
        <f>IFERROR(data!AV16/data!$BB16," ")</f>
        <v>0.875</v>
      </c>
      <c r="AD18" s="88">
        <f t="shared" si="7"/>
        <v>0.9375</v>
      </c>
      <c r="AE18" s="71">
        <f>data!BC16</f>
        <v>35</v>
      </c>
      <c r="AF18" s="66">
        <f>IFERROR(data!BF16/data!$BN16," ")</f>
        <v>0.2608695652173913</v>
      </c>
      <c r="AG18" s="67">
        <f>IFERROR(data!BG16/data!$BN16," ")</f>
        <v>0.56521739130434778</v>
      </c>
      <c r="AH18" s="68">
        <f t="shared" si="8"/>
        <v>0.82608695652173902</v>
      </c>
      <c r="AI18" s="66">
        <f>IFERROR(data!BH16/data!$BO16," ")</f>
        <v>0.04</v>
      </c>
      <c r="AJ18" s="67">
        <f>IFERROR(data!BI16/data!$BO16," ")</f>
        <v>0.76</v>
      </c>
      <c r="AK18" s="88">
        <f t="shared" si="9"/>
        <v>0.8</v>
      </c>
      <c r="AL18" s="71">
        <f>data!BP16</f>
        <v>48</v>
      </c>
      <c r="AM18" s="66">
        <f>IFERROR(data!BS16/data!$BY16," ")</f>
        <v>6.4516129032258063E-2</v>
      </c>
      <c r="AN18" s="67">
        <f>IFERROR(data!BT16/data!$BY16," ")</f>
        <v>0.77419354838709675</v>
      </c>
      <c r="AO18" s="68">
        <f t="shared" si="12"/>
        <v>0.83870967741935476</v>
      </c>
      <c r="AP18" s="66" t="str">
        <f>(IFERROR(data!#REF!/data!$BZ16," "))</f>
        <v xml:space="preserve"> </v>
      </c>
      <c r="AQ18" s="67">
        <f>IFERROR(data!BV16/data!$BZ16," ")</f>
        <v>0.66666666666666663</v>
      </c>
      <c r="AR18" s="88" t="e">
        <f t="shared" si="13"/>
        <v>#VALUE!</v>
      </c>
      <c r="AS18" s="71">
        <f>data!CA16</f>
        <v>61</v>
      </c>
      <c r="AT18" s="130"/>
    </row>
    <row r="19" spans="1:46" s="34" customFormat="1" x14ac:dyDescent="0.25">
      <c r="A19" s="27"/>
      <c r="B19" s="28" t="s">
        <v>22</v>
      </c>
      <c r="C19" s="28" t="s">
        <v>23</v>
      </c>
      <c r="D19" s="163">
        <f>IFERROR(data!F17/data!N17," ")</f>
        <v>0.26666666666666666</v>
      </c>
      <c r="E19" s="30">
        <f>IFERROR(data!G17/data!N17," ")</f>
        <v>0.6</v>
      </c>
      <c r="F19" s="25">
        <f t="shared" si="0"/>
        <v>0.8666666666666667</v>
      </c>
      <c r="G19" s="29">
        <f>IFERROR(data!H17/data!O17," ")</f>
        <v>0</v>
      </c>
      <c r="H19" s="30">
        <f>IFERROR(data!I17/data!O17," ")</f>
        <v>0.8</v>
      </c>
      <c r="I19" s="26">
        <f t="shared" si="1"/>
        <v>0.8</v>
      </c>
      <c r="J19" s="32">
        <f>data!P17</f>
        <v>20</v>
      </c>
      <c r="K19" s="29">
        <f>IFERROR(data!S17/data!AA17," ")</f>
        <v>0.45454545454545453</v>
      </c>
      <c r="L19" s="30">
        <f>IFERROR(data!T17/data!AA17," ")</f>
        <v>0.36363636363636365</v>
      </c>
      <c r="M19" s="25">
        <f t="shared" si="2"/>
        <v>0.81818181818181812</v>
      </c>
      <c r="N19" s="29">
        <f>IFERROR(data!U17/data!AB17," ")</f>
        <v>0.33333333333333331</v>
      </c>
      <c r="O19" s="30">
        <f>IFERROR(data!V17/data!AB17," ")</f>
        <v>0.33333333333333331</v>
      </c>
      <c r="P19" s="26">
        <f t="shared" si="3"/>
        <v>0.66666666666666663</v>
      </c>
      <c r="Q19" s="32">
        <f>data!AC17</f>
        <v>14</v>
      </c>
      <c r="R19" s="29">
        <f>IFERROR(data!AF17/data!$AN17," ")</f>
        <v>0.14285714285714285</v>
      </c>
      <c r="S19" s="30">
        <f>IFERROR(data!AG17/data!$AN17," ")</f>
        <v>0.6428571428571429</v>
      </c>
      <c r="T19" s="25">
        <f t="shared" si="4"/>
        <v>0.78571428571428581</v>
      </c>
      <c r="U19" s="29">
        <f>IFERROR(data!AH17/data!$AO17," ")</f>
        <v>9.0909090909090912E-2</v>
      </c>
      <c r="V19" s="30">
        <f>IFERROR(data!AI17/data!$AO17," ")</f>
        <v>0.90909090909090906</v>
      </c>
      <c r="W19" s="26">
        <f t="shared" si="5"/>
        <v>1</v>
      </c>
      <c r="X19" s="32">
        <f>data!AP17</f>
        <v>25</v>
      </c>
      <c r="Y19" s="29">
        <f>IFERROR(data!AS17/data!$BA17," ")</f>
        <v>9.0909090909090912E-2</v>
      </c>
      <c r="Z19" s="30">
        <f>IFERROR(data!AT17/data!$BA17," ")</f>
        <v>0.72727272727272729</v>
      </c>
      <c r="AA19" s="25">
        <f t="shared" si="6"/>
        <v>0.81818181818181823</v>
      </c>
      <c r="AB19" s="29">
        <f>IFERROR(data!AU17/data!$BB17," ")</f>
        <v>0</v>
      </c>
      <c r="AC19" s="30">
        <f>IFERROR(data!AV17/data!$BB17," ")</f>
        <v>0.75</v>
      </c>
      <c r="AD19" s="26">
        <f t="shared" si="7"/>
        <v>0.75</v>
      </c>
      <c r="AE19" s="32">
        <f>data!BC17</f>
        <v>19</v>
      </c>
      <c r="AF19" s="29">
        <f>IFERROR(data!BF17/data!$BN17," ")</f>
        <v>0.15</v>
      </c>
      <c r="AG19" s="30">
        <f>IFERROR(data!BG17/data!$BN17," ")</f>
        <v>0.6</v>
      </c>
      <c r="AH19" s="25">
        <f t="shared" si="8"/>
        <v>0.75</v>
      </c>
      <c r="AI19" s="29">
        <f>IFERROR(data!BH17/data!$BO17," ")</f>
        <v>0</v>
      </c>
      <c r="AJ19" s="30">
        <f>IFERROR(data!BI17/data!$BO17," ")</f>
        <v>0.90909090909090906</v>
      </c>
      <c r="AK19" s="26">
        <f t="shared" si="9"/>
        <v>0.90909090909090906</v>
      </c>
      <c r="AL19" s="32">
        <f>data!BP17</f>
        <v>31</v>
      </c>
      <c r="AM19" s="29">
        <f>IFERROR(data!BS17/data!$BY17," ")</f>
        <v>0.16666666666666666</v>
      </c>
      <c r="AN19" s="30">
        <f>IFERROR(data!BT17/data!$BY17," ")</f>
        <v>0.58333333333333337</v>
      </c>
      <c r="AO19" s="25">
        <f t="shared" ref="AO19" si="14">IFERROR(AM19+AN19," ")</f>
        <v>0.75</v>
      </c>
      <c r="AP19" s="29">
        <f>IFERROR(data!BU17/data!$BZ17," ")</f>
        <v>0.4</v>
      </c>
      <c r="AQ19" s="30">
        <f>IFERROR(data!BV17/data!$BZ17," ")</f>
        <v>0.2</v>
      </c>
      <c r="AR19" s="26">
        <f t="shared" ref="AR19" si="15">IFERROR(AP19+AQ19," ")</f>
        <v>0.60000000000000009</v>
      </c>
      <c r="AS19" s="32">
        <f>data!CA17</f>
        <v>17</v>
      </c>
      <c r="AT19" s="130"/>
    </row>
    <row r="20" spans="1:46" s="34" customFormat="1" x14ac:dyDescent="0.25">
      <c r="A20" s="27"/>
      <c r="B20" s="28"/>
      <c r="C20" s="28" t="s">
        <v>22</v>
      </c>
      <c r="D20" s="163">
        <f>IFERROR(data!F18/data!N18," ")</f>
        <v>0.34782608695652173</v>
      </c>
      <c r="E20" s="30">
        <f>IFERROR(data!G18/data!N18," ")</f>
        <v>0.60869565217391308</v>
      </c>
      <c r="F20" s="25">
        <f t="shared" si="0"/>
        <v>0.95652173913043481</v>
      </c>
      <c r="G20" s="29">
        <f>IFERROR(data!H18/data!O18," ")</f>
        <v>0.1875</v>
      </c>
      <c r="H20" s="30">
        <f>IFERROR(data!I18/data!O18," ")</f>
        <v>0.625</v>
      </c>
      <c r="I20" s="26">
        <f t="shared" si="1"/>
        <v>0.8125</v>
      </c>
      <c r="J20" s="32">
        <f>data!P18</f>
        <v>39</v>
      </c>
      <c r="K20" s="29">
        <f>IFERROR(data!S18/data!AA18," ")</f>
        <v>0.3</v>
      </c>
      <c r="L20" s="30">
        <f>IFERROR(data!T18/data!AA18," ")</f>
        <v>0.45</v>
      </c>
      <c r="M20" s="25">
        <f t="shared" si="2"/>
        <v>0.75</v>
      </c>
      <c r="N20" s="29">
        <f>IFERROR(data!U18/data!AB18," ")</f>
        <v>0.1875</v>
      </c>
      <c r="O20" s="30">
        <f>IFERROR(data!V18/data!AB18," ")</f>
        <v>0.75</v>
      </c>
      <c r="P20" s="26">
        <f t="shared" si="3"/>
        <v>0.9375</v>
      </c>
      <c r="Q20" s="32">
        <f>data!AC18</f>
        <v>36</v>
      </c>
      <c r="R20" s="29">
        <f>IFERROR(data!AF18/data!$AN18," ")</f>
        <v>0.22222222222222221</v>
      </c>
      <c r="S20" s="30">
        <f>IFERROR(data!AG18/data!$AN18," ")</f>
        <v>0.61111111111111116</v>
      </c>
      <c r="T20" s="25">
        <f t="shared" si="4"/>
        <v>0.83333333333333337</v>
      </c>
      <c r="U20" s="29">
        <f>IFERROR(data!AH18/data!$AO18," ")</f>
        <v>8.3333333333333329E-2</v>
      </c>
      <c r="V20" s="30">
        <f>IFERROR(data!AI18/data!$AO18," ")</f>
        <v>0.83333333333333337</v>
      </c>
      <c r="W20" s="26">
        <f t="shared" si="5"/>
        <v>0.91666666666666674</v>
      </c>
      <c r="X20" s="32">
        <f>data!AP18</f>
        <v>30</v>
      </c>
      <c r="Y20" s="29">
        <f>IFERROR(data!AS18/data!$BA18," ")</f>
        <v>0.23076923076923078</v>
      </c>
      <c r="Z20" s="30">
        <f>IFERROR(data!AT18/data!$BA18," ")</f>
        <v>0.69230769230769229</v>
      </c>
      <c r="AA20" s="25">
        <f t="shared" si="6"/>
        <v>0.92307692307692313</v>
      </c>
      <c r="AB20" s="29">
        <f>IFERROR(data!AU18/data!$BB18," ")</f>
        <v>0</v>
      </c>
      <c r="AC20" s="30">
        <f>IFERROR(data!AV18/data!$BB18," ")</f>
        <v>0.9</v>
      </c>
      <c r="AD20" s="26">
        <f t="shared" si="7"/>
        <v>0.9</v>
      </c>
      <c r="AE20" s="32">
        <f>data!BC18</f>
        <v>23</v>
      </c>
      <c r="AF20" s="29">
        <f>IFERROR(data!BF18/data!$BN18," ")</f>
        <v>5.8823529411764705E-2</v>
      </c>
      <c r="AG20" s="30">
        <f>IFERROR(data!BG18/data!$BN18," ")</f>
        <v>0.58823529411764708</v>
      </c>
      <c r="AH20" s="25">
        <f t="shared" si="8"/>
        <v>0.6470588235294118</v>
      </c>
      <c r="AI20" s="29">
        <f>IFERROR(data!BH18/data!$BO18," ")</f>
        <v>0.2</v>
      </c>
      <c r="AJ20" s="30">
        <f>IFERROR(data!BI18/data!$BO18," ")</f>
        <v>0.66666666666666663</v>
      </c>
      <c r="AK20" s="26">
        <f t="shared" si="9"/>
        <v>0.8666666666666667</v>
      </c>
      <c r="AL20" s="32">
        <f>data!BP18</f>
        <v>32</v>
      </c>
      <c r="AM20" s="29">
        <f>IFERROR(data!BS18/data!$BY18," ")</f>
        <v>0.17647058823529413</v>
      </c>
      <c r="AN20" s="30">
        <f>IFERROR(data!BT18/data!$BY18," ")</f>
        <v>0.6470588235294118</v>
      </c>
      <c r="AO20" s="25">
        <f t="shared" ref="AO20:AO22" si="16">IFERROR(AM20+AN20," ")</f>
        <v>0.82352941176470595</v>
      </c>
      <c r="AP20" s="29">
        <f>IFERROR(data!BU18/data!$BZ18," ")</f>
        <v>9.0909090909090912E-2</v>
      </c>
      <c r="AQ20" s="30">
        <f>IFERROR(data!BV18/data!$BZ18," ")</f>
        <v>0.63636363636363635</v>
      </c>
      <c r="AR20" s="26">
        <f t="shared" ref="AR20:AR22" si="17">IFERROR(AP20+AQ20," ")</f>
        <v>0.72727272727272729</v>
      </c>
      <c r="AS20" s="32">
        <f>data!CA18</f>
        <v>28</v>
      </c>
      <c r="AT20" s="130"/>
    </row>
    <row r="21" spans="1:46" s="34" customFormat="1" x14ac:dyDescent="0.25">
      <c r="A21" s="27"/>
      <c r="B21" s="28"/>
      <c r="C21" s="28" t="s">
        <v>24</v>
      </c>
      <c r="D21" s="163">
        <f>IFERROR(data!F19/data!N19," ")</f>
        <v>9.5238095238095233E-2</v>
      </c>
      <c r="E21" s="30">
        <f>IFERROR(data!G19/data!N19," ")</f>
        <v>0.66666666666666663</v>
      </c>
      <c r="F21" s="25">
        <f t="shared" si="0"/>
        <v>0.76190476190476186</v>
      </c>
      <c r="G21" s="29">
        <f>IFERROR(data!H19/data!O19," ")</f>
        <v>0</v>
      </c>
      <c r="H21" s="30">
        <f>IFERROR(data!I19/data!O19," ")</f>
        <v>0.8</v>
      </c>
      <c r="I21" s="26">
        <f t="shared" si="1"/>
        <v>0.8</v>
      </c>
      <c r="J21" s="32">
        <f>data!P19</f>
        <v>26</v>
      </c>
      <c r="K21" s="29">
        <f>IFERROR(data!S19/data!AA19," ")</f>
        <v>0.14285714285714285</v>
      </c>
      <c r="L21" s="30">
        <f>IFERROR(data!T19/data!AA19," ")</f>
        <v>0.7142857142857143</v>
      </c>
      <c r="M21" s="25">
        <f t="shared" si="2"/>
        <v>0.85714285714285721</v>
      </c>
      <c r="N21" s="29">
        <f>IFERROR(data!U19/data!AB19," ")</f>
        <v>0</v>
      </c>
      <c r="O21" s="30">
        <f>IFERROR(data!V19/data!AB19," ")</f>
        <v>0.6</v>
      </c>
      <c r="P21" s="26">
        <f t="shared" si="3"/>
        <v>0.6</v>
      </c>
      <c r="Q21" s="32">
        <f>data!AC19</f>
        <v>26</v>
      </c>
      <c r="R21" s="29">
        <f>IFERROR(data!AF19/data!$AN19," ")</f>
        <v>0</v>
      </c>
      <c r="S21" s="30">
        <f>IFERROR(data!AG19/data!$AN19," ")</f>
        <v>0.61538461538461542</v>
      </c>
      <c r="T21" s="25">
        <f t="shared" si="4"/>
        <v>0.61538461538461542</v>
      </c>
      <c r="U21" s="29">
        <f>IFERROR(data!AH19/data!$AO19," ")</f>
        <v>0</v>
      </c>
      <c r="V21" s="30">
        <f>IFERROR(data!AI19/data!$AO19," ")</f>
        <v>0.66666666666666663</v>
      </c>
      <c r="W21" s="26">
        <f t="shared" si="5"/>
        <v>0.66666666666666663</v>
      </c>
      <c r="X21" s="32">
        <f>data!AP19</f>
        <v>19</v>
      </c>
      <c r="Y21" s="29">
        <f>IFERROR(data!AS19/data!$BA19," ")</f>
        <v>0.15384615384615385</v>
      </c>
      <c r="Z21" s="30">
        <f>IFERROR(data!AT19/data!$BA19," ")</f>
        <v>0.53846153846153844</v>
      </c>
      <c r="AA21" s="25">
        <f t="shared" si="6"/>
        <v>0.69230769230769229</v>
      </c>
      <c r="AB21" s="29">
        <f>IFERROR(data!AU19/data!$BB19," ")</f>
        <v>0.14285714285714285</v>
      </c>
      <c r="AC21" s="30">
        <f>IFERROR(data!AV19/data!$BB19," ")</f>
        <v>0.8571428571428571</v>
      </c>
      <c r="AD21" s="26">
        <f t="shared" si="7"/>
        <v>1</v>
      </c>
      <c r="AE21" s="32">
        <f>data!BC19</f>
        <v>20</v>
      </c>
      <c r="AF21" s="29">
        <f>IFERROR(data!BF19/data!$BN19," ")</f>
        <v>9.5238095238095233E-2</v>
      </c>
      <c r="AG21" s="30">
        <f>IFERROR(data!BG19/data!$BN19," ")</f>
        <v>0.61904761904761907</v>
      </c>
      <c r="AH21" s="25">
        <f t="shared" si="8"/>
        <v>0.7142857142857143</v>
      </c>
      <c r="AI21" s="29">
        <f>IFERROR(data!BH19/data!$BO19," ")</f>
        <v>6.25E-2</v>
      </c>
      <c r="AJ21" s="30">
        <f>IFERROR(data!BI19/data!$BO19," ")</f>
        <v>0.8125</v>
      </c>
      <c r="AK21" s="26">
        <f t="shared" si="9"/>
        <v>0.875</v>
      </c>
      <c r="AL21" s="32">
        <f>data!BP19</f>
        <v>37</v>
      </c>
      <c r="AM21" s="29">
        <f>IFERROR(data!BS19/data!$BY19," ")</f>
        <v>0.12</v>
      </c>
      <c r="AN21" s="30">
        <f>IFERROR(data!BT19/data!$BY19," ")</f>
        <v>0.48</v>
      </c>
      <c r="AO21" s="25">
        <f t="shared" si="16"/>
        <v>0.6</v>
      </c>
      <c r="AP21" s="29">
        <f>IFERROR(data!BU19/data!$BZ19," ")</f>
        <v>0</v>
      </c>
      <c r="AQ21" s="30">
        <f>IFERROR(data!BV19/data!$BZ19," ")</f>
        <v>0.8</v>
      </c>
      <c r="AR21" s="26">
        <f t="shared" si="17"/>
        <v>0.8</v>
      </c>
      <c r="AS21" s="32">
        <f>data!CA19</f>
        <v>35</v>
      </c>
      <c r="AT21" s="130"/>
    </row>
    <row r="22" spans="1:46" s="34" customFormat="1" x14ac:dyDescent="0.25">
      <c r="A22" s="27"/>
      <c r="B22" s="65"/>
      <c r="C22" s="65" t="s">
        <v>90</v>
      </c>
      <c r="D22" s="164">
        <f>IFERROR(data!F20/data!N20," ")</f>
        <v>0.23728813559322035</v>
      </c>
      <c r="E22" s="67">
        <f>IFERROR(data!G20/data!N20," ")</f>
        <v>0.6271186440677966</v>
      </c>
      <c r="F22" s="68">
        <f t="shared" si="0"/>
        <v>0.86440677966101698</v>
      </c>
      <c r="G22" s="66">
        <f>IFERROR(data!H20/data!O20," ")</f>
        <v>0.11538461538461539</v>
      </c>
      <c r="H22" s="67">
        <f>IFERROR(data!I20/data!O20," ")</f>
        <v>0.69230769230769229</v>
      </c>
      <c r="I22" s="88">
        <f t="shared" si="1"/>
        <v>0.80769230769230771</v>
      </c>
      <c r="J22" s="71">
        <f>data!P20</f>
        <v>85</v>
      </c>
      <c r="K22" s="66">
        <f>IFERROR(data!S20/data!AA20," ")</f>
        <v>0.26923076923076922</v>
      </c>
      <c r="L22" s="67">
        <f>IFERROR(data!T20/data!AA20," ")</f>
        <v>0.53846153846153844</v>
      </c>
      <c r="M22" s="68">
        <f t="shared" si="2"/>
        <v>0.80769230769230771</v>
      </c>
      <c r="N22" s="66">
        <f>IFERROR(data!U20/data!AB20," ")</f>
        <v>0.16666666666666666</v>
      </c>
      <c r="O22" s="67">
        <f>IFERROR(data!V20/data!AB20," ")</f>
        <v>0.66666666666666663</v>
      </c>
      <c r="P22" s="88">
        <f t="shared" si="3"/>
        <v>0.83333333333333326</v>
      </c>
      <c r="Q22" s="71">
        <f>data!AC20</f>
        <v>76</v>
      </c>
      <c r="R22" s="66">
        <f>IFERROR(data!AF20/data!$AN20," ")</f>
        <v>0.13333333333333333</v>
      </c>
      <c r="S22" s="67">
        <f>IFERROR(data!AG20/data!$AN20," ")</f>
        <v>0.62222222222222223</v>
      </c>
      <c r="T22" s="68">
        <f t="shared" si="4"/>
        <v>0.75555555555555554</v>
      </c>
      <c r="U22" s="66">
        <f>IFERROR(data!AH20/data!$AO20," ")</f>
        <v>6.8965517241379309E-2</v>
      </c>
      <c r="V22" s="67">
        <f>IFERROR(data!AI20/data!$AO20," ")</f>
        <v>0.82758620689655171</v>
      </c>
      <c r="W22" s="88">
        <f t="shared" si="5"/>
        <v>0.89655172413793105</v>
      </c>
      <c r="X22" s="71">
        <f>data!AP20</f>
        <v>74</v>
      </c>
      <c r="Y22" s="66">
        <f>IFERROR(data!AS20/data!$BA20," ")</f>
        <v>0.16216216216216217</v>
      </c>
      <c r="Z22" s="67">
        <f>IFERROR(data!AT20/data!$BA20," ")</f>
        <v>0.64864864864864868</v>
      </c>
      <c r="AA22" s="68">
        <f t="shared" si="6"/>
        <v>0.81081081081081086</v>
      </c>
      <c r="AB22" s="66">
        <f>IFERROR(data!AU20/data!$BB20," ")</f>
        <v>0.04</v>
      </c>
      <c r="AC22" s="67">
        <f>IFERROR(data!AV20/data!$BB20," ")</f>
        <v>0.84</v>
      </c>
      <c r="AD22" s="88">
        <f t="shared" si="7"/>
        <v>0.88</v>
      </c>
      <c r="AE22" s="71">
        <f>data!BC20</f>
        <v>62</v>
      </c>
      <c r="AF22" s="66">
        <f>IFERROR(data!BF20/data!$BN20," ")</f>
        <v>0.10344827586206896</v>
      </c>
      <c r="AG22" s="67">
        <f>IFERROR(data!BG20/data!$BN20," ")</f>
        <v>0.60344827586206895</v>
      </c>
      <c r="AH22" s="68">
        <f t="shared" si="8"/>
        <v>0.7068965517241379</v>
      </c>
      <c r="AI22" s="66">
        <f>IFERROR(data!BH20/data!$BO20," ")</f>
        <v>9.5238095238095233E-2</v>
      </c>
      <c r="AJ22" s="67">
        <f>IFERROR(data!BI20/data!$BO20," ")</f>
        <v>0.7857142857142857</v>
      </c>
      <c r="AK22" s="88">
        <f t="shared" si="9"/>
        <v>0.88095238095238093</v>
      </c>
      <c r="AL22" s="71">
        <f>data!BP20</f>
        <v>100</v>
      </c>
      <c r="AM22" s="66">
        <f>IFERROR(data!BS20/data!$BY20," ")</f>
        <v>0.14814814814814814</v>
      </c>
      <c r="AN22" s="67">
        <f>IFERROR(data!BT20/data!$BY20," ")</f>
        <v>0.55555555555555558</v>
      </c>
      <c r="AO22" s="68">
        <f t="shared" si="16"/>
        <v>0.70370370370370372</v>
      </c>
      <c r="AP22" s="66">
        <f>IFERROR(data!BU20/data!$BZ20," ")</f>
        <v>0.11538461538461539</v>
      </c>
      <c r="AQ22" s="67">
        <f>IFERROR(data!BV20/data!$BZ20," ")</f>
        <v>0.61538461538461542</v>
      </c>
      <c r="AR22" s="88">
        <f t="shared" si="17"/>
        <v>0.73076923076923084</v>
      </c>
      <c r="AS22" s="71">
        <f>data!CA20</f>
        <v>80</v>
      </c>
      <c r="AT22" s="130"/>
    </row>
    <row r="23" spans="1:46" s="34" customFormat="1" x14ac:dyDescent="0.25">
      <c r="A23" s="27"/>
      <c r="B23" s="28" t="s">
        <v>25</v>
      </c>
      <c r="C23" s="28" t="s">
        <v>25</v>
      </c>
      <c r="D23" s="163">
        <f>IFERROR(data!F21/data!N21," ")</f>
        <v>5.8823529411764705E-2</v>
      </c>
      <c r="E23" s="30">
        <f>IFERROR(data!G21/data!N21," ")</f>
        <v>0.82352941176470584</v>
      </c>
      <c r="F23" s="25">
        <f t="shared" si="0"/>
        <v>0.88235294117647056</v>
      </c>
      <c r="G23" s="29">
        <f>IFERROR(data!H21/data!O21," ")</f>
        <v>0</v>
      </c>
      <c r="H23" s="30">
        <f>IFERROR(data!I21/data!O21," ")</f>
        <v>0.7857142857142857</v>
      </c>
      <c r="I23" s="26">
        <f t="shared" si="1"/>
        <v>0.7857142857142857</v>
      </c>
      <c r="J23" s="32">
        <f>data!P21</f>
        <v>31</v>
      </c>
      <c r="K23" s="29">
        <f>IFERROR(data!S21/data!AA21," ")</f>
        <v>0.15789473684210525</v>
      </c>
      <c r="L23" s="30">
        <f>IFERROR(data!T21/data!AA21," ")</f>
        <v>0.68421052631578949</v>
      </c>
      <c r="M23" s="25">
        <f t="shared" si="2"/>
        <v>0.84210526315789469</v>
      </c>
      <c r="N23" s="29">
        <f>IFERROR(data!U21/data!AB21," ")</f>
        <v>0.1</v>
      </c>
      <c r="O23" s="30">
        <f>IFERROR(data!V21/data!AB21," ")</f>
        <v>0.8</v>
      </c>
      <c r="P23" s="26">
        <f t="shared" si="3"/>
        <v>0.9</v>
      </c>
      <c r="Q23" s="32">
        <f>data!AC21</f>
        <v>39</v>
      </c>
      <c r="R23" s="29">
        <f>IFERROR(data!AF21/data!$AN21," ")</f>
        <v>0.30769230769230771</v>
      </c>
      <c r="S23" s="30">
        <f>IFERROR(data!AG21/data!$AN21," ")</f>
        <v>0.53846153846153844</v>
      </c>
      <c r="T23" s="25">
        <f t="shared" si="4"/>
        <v>0.84615384615384615</v>
      </c>
      <c r="U23" s="29">
        <f>IFERROR(data!AH21/data!$AO21," ")</f>
        <v>5.2631578947368418E-2</v>
      </c>
      <c r="V23" s="30">
        <f>IFERROR(data!AI21/data!$AO21," ")</f>
        <v>0.84210526315789469</v>
      </c>
      <c r="W23" s="26">
        <f t="shared" si="5"/>
        <v>0.89473684210526305</v>
      </c>
      <c r="X23" s="32">
        <f>data!AP21</f>
        <v>32</v>
      </c>
      <c r="Y23" s="29">
        <f>IFERROR(data!AS21/data!$BA21," ")</f>
        <v>0.2</v>
      </c>
      <c r="Z23" s="30">
        <f>IFERROR(data!AT21/data!$BA21," ")</f>
        <v>0.73333333333333328</v>
      </c>
      <c r="AA23" s="25">
        <f t="shared" si="6"/>
        <v>0.93333333333333335</v>
      </c>
      <c r="AB23" s="29">
        <f>IFERROR(data!AU21/data!$BB21," ")</f>
        <v>0</v>
      </c>
      <c r="AC23" s="30">
        <f>IFERROR(data!AV21/data!$BB21," ")</f>
        <v>0.8</v>
      </c>
      <c r="AD23" s="26">
        <f t="shared" si="7"/>
        <v>0.8</v>
      </c>
      <c r="AE23" s="32">
        <f>data!BC21</f>
        <v>25</v>
      </c>
      <c r="AF23" s="29">
        <f>IFERROR(data!BF21/data!$BN21," ")</f>
        <v>0</v>
      </c>
      <c r="AG23" s="30">
        <f>IFERROR(data!BG21/data!$BN21," ")</f>
        <v>0.5625</v>
      </c>
      <c r="AH23" s="25">
        <f t="shared" si="8"/>
        <v>0.5625</v>
      </c>
      <c r="AI23" s="29">
        <f>IFERROR(data!BH21/data!$BO21," ")</f>
        <v>5.5555555555555552E-2</v>
      </c>
      <c r="AJ23" s="30">
        <f>IFERROR(data!BI21/data!$BO21," ")</f>
        <v>0.83333333333333337</v>
      </c>
      <c r="AK23" s="26">
        <f t="shared" si="9"/>
        <v>0.88888888888888895</v>
      </c>
      <c r="AL23" s="32">
        <f>data!BP21</f>
        <v>34</v>
      </c>
      <c r="AM23" s="29">
        <f>IFERROR(data!BS21/data!$BY21," ")</f>
        <v>5.5555555555555552E-2</v>
      </c>
      <c r="AN23" s="30">
        <f>IFERROR(data!BT21/data!$BY21," ")</f>
        <v>0.66666666666666663</v>
      </c>
      <c r="AO23" s="25">
        <f t="shared" ref="AO23" si="18">IFERROR(AM23+AN23," ")</f>
        <v>0.72222222222222221</v>
      </c>
      <c r="AP23" s="29">
        <f>IFERROR(data!BU21/data!$BZ21," ")</f>
        <v>0</v>
      </c>
      <c r="AQ23" s="30">
        <f>IFERROR(data!BV21/data!$BZ21," ")</f>
        <v>0.91666666666666663</v>
      </c>
      <c r="AR23" s="26">
        <f t="shared" ref="AR23" si="19">IFERROR(AP23+AQ23," ")</f>
        <v>0.91666666666666663</v>
      </c>
      <c r="AS23" s="32">
        <f>data!CA21</f>
        <v>30</v>
      </c>
      <c r="AT23" s="130"/>
    </row>
    <row r="24" spans="1:46" s="34" customFormat="1" x14ac:dyDescent="0.25">
      <c r="A24" s="27"/>
      <c r="B24" s="42" t="s">
        <v>26</v>
      </c>
      <c r="C24" s="42" t="s">
        <v>26</v>
      </c>
      <c r="D24" s="165">
        <f>IFERROR(data!F22/data!N22," ")</f>
        <v>0</v>
      </c>
      <c r="E24" s="90">
        <f>IFERROR(data!G22/data!N22," ")</f>
        <v>0</v>
      </c>
      <c r="F24" s="55">
        <f t="shared" si="0"/>
        <v>0</v>
      </c>
      <c r="G24" s="89" t="str">
        <f>IFERROR(data!H22/data!O22," ")</f>
        <v xml:space="preserve"> </v>
      </c>
      <c r="H24" s="90" t="str">
        <f>IFERROR(data!I22/data!O22," ")</f>
        <v xml:space="preserve"> </v>
      </c>
      <c r="I24" s="91" t="str">
        <f t="shared" si="1"/>
        <v xml:space="preserve"> </v>
      </c>
      <c r="J24" s="92">
        <f>data!P22</f>
        <v>1</v>
      </c>
      <c r="K24" s="89">
        <f>IFERROR(data!S22/data!AA22," ")</f>
        <v>0</v>
      </c>
      <c r="L24" s="90">
        <f>IFERROR(data!T22/data!AA22," ")</f>
        <v>1</v>
      </c>
      <c r="M24" s="55">
        <f t="shared" si="2"/>
        <v>1</v>
      </c>
      <c r="N24" s="89">
        <f>IFERROR(data!U22/data!AB22," ")</f>
        <v>0</v>
      </c>
      <c r="O24" s="90">
        <f>IFERROR(data!V22/data!AB22," ")</f>
        <v>1</v>
      </c>
      <c r="P24" s="91">
        <f t="shared" si="3"/>
        <v>1</v>
      </c>
      <c r="Q24" s="92">
        <f>data!AC22</f>
        <v>3</v>
      </c>
      <c r="R24" s="89" t="str">
        <f>IFERROR(data!AF22/data!$AN22," ")</f>
        <v xml:space="preserve"> </v>
      </c>
      <c r="S24" s="90" t="str">
        <f>IFERROR(data!AG22/data!$AN22," ")</f>
        <v xml:space="preserve"> </v>
      </c>
      <c r="T24" s="55" t="str">
        <f t="shared" si="4"/>
        <v xml:space="preserve"> </v>
      </c>
      <c r="U24" s="89">
        <f>IFERROR(data!AH22/data!$AO22," ")</f>
        <v>0.66666666666666663</v>
      </c>
      <c r="V24" s="90">
        <f>IFERROR(data!AI22/data!$AO22," ")</f>
        <v>0.33333333333333331</v>
      </c>
      <c r="W24" s="91">
        <f t="shared" si="5"/>
        <v>1</v>
      </c>
      <c r="X24" s="92">
        <f>data!AP22</f>
        <v>3</v>
      </c>
      <c r="Y24" s="89" t="str">
        <f>IFERROR(data!AS22/data!$BA22," ")</f>
        <v xml:space="preserve"> </v>
      </c>
      <c r="Z24" s="90" t="str">
        <f>IFERROR(data!AT22/data!$BA22," ")</f>
        <v xml:space="preserve"> </v>
      </c>
      <c r="AA24" s="55" t="str">
        <f t="shared" si="6"/>
        <v xml:space="preserve"> </v>
      </c>
      <c r="AB24" s="89" t="str">
        <f>IFERROR(data!AU22/data!$BB22," ")</f>
        <v xml:space="preserve"> </v>
      </c>
      <c r="AC24" s="90" t="str">
        <f>IFERROR(data!AV22/data!$BB22," ")</f>
        <v xml:space="preserve"> </v>
      </c>
      <c r="AD24" s="91" t="str">
        <f t="shared" si="7"/>
        <v xml:space="preserve"> </v>
      </c>
      <c r="AE24" s="92">
        <f>data!BC22</f>
        <v>0</v>
      </c>
      <c r="AF24" s="89">
        <f>IFERROR(data!BF22/data!$BN22," ")</f>
        <v>1</v>
      </c>
      <c r="AG24" s="90">
        <f>IFERROR(data!BG22/data!$BN22," ")</f>
        <v>0</v>
      </c>
      <c r="AH24" s="55">
        <f t="shared" si="8"/>
        <v>1</v>
      </c>
      <c r="AI24" s="89">
        <f>IFERROR(data!BH22/data!$BO22," ")</f>
        <v>0</v>
      </c>
      <c r="AJ24" s="90">
        <f>IFERROR(data!BI22/data!$BO22," ")</f>
        <v>1</v>
      </c>
      <c r="AK24" s="91">
        <f t="shared" si="9"/>
        <v>1</v>
      </c>
      <c r="AL24" s="92">
        <f>data!BP22</f>
        <v>2</v>
      </c>
      <c r="AM24" s="89">
        <f>IFERROR(data!BS22/data!$BY22," ")</f>
        <v>0</v>
      </c>
      <c r="AN24" s="90">
        <f>IFERROR(data!BT22/data!$BY22," ")</f>
        <v>0</v>
      </c>
      <c r="AO24" s="55">
        <f t="shared" ref="AO24:AO29" si="20">IFERROR(AM24+AN24," ")</f>
        <v>0</v>
      </c>
      <c r="AP24" s="89" t="str">
        <f>IFERROR(data!BU22/data!$BZ22," ")</f>
        <v xml:space="preserve"> </v>
      </c>
      <c r="AQ24" s="90" t="str">
        <f>IFERROR(data!BV22/data!$BZ22," ")</f>
        <v xml:space="preserve"> </v>
      </c>
      <c r="AR24" s="91" t="str">
        <f t="shared" ref="AR24:AR29" si="21">IFERROR(AP24+AQ24," ")</f>
        <v xml:space="preserve"> </v>
      </c>
      <c r="AS24" s="92">
        <f>data!CA22</f>
        <v>1</v>
      </c>
      <c r="AT24" s="130"/>
    </row>
    <row r="25" spans="1:46" s="34" customFormat="1" x14ac:dyDescent="0.25">
      <c r="A25" s="27"/>
      <c r="B25" s="42" t="s">
        <v>27</v>
      </c>
      <c r="C25" s="42" t="s">
        <v>27</v>
      </c>
      <c r="D25" s="165">
        <f>IFERROR(data!F23/data!N23," ")</f>
        <v>0</v>
      </c>
      <c r="E25" s="90">
        <f>IFERROR(data!G23/data!N23," ")</f>
        <v>0</v>
      </c>
      <c r="F25" s="55">
        <f t="shared" si="0"/>
        <v>0</v>
      </c>
      <c r="G25" s="89">
        <f>IFERROR(data!H23/data!O23," ")</f>
        <v>0</v>
      </c>
      <c r="H25" s="90">
        <f>IFERROR(data!I23/data!O23," ")</f>
        <v>0</v>
      </c>
      <c r="I25" s="91">
        <f t="shared" si="1"/>
        <v>0</v>
      </c>
      <c r="J25" s="92">
        <f>data!P23</f>
        <v>2</v>
      </c>
      <c r="K25" s="89">
        <f>IFERROR(data!S23/data!AA23," ")</f>
        <v>1</v>
      </c>
      <c r="L25" s="90">
        <f>IFERROR(data!T23/data!AA23," ")</f>
        <v>0</v>
      </c>
      <c r="M25" s="55">
        <f t="shared" si="2"/>
        <v>1</v>
      </c>
      <c r="N25" s="89">
        <f>IFERROR(data!U23/data!AB23," ")</f>
        <v>0</v>
      </c>
      <c r="O25" s="90">
        <f>IFERROR(data!V23/data!AB23," ")</f>
        <v>0.5</v>
      </c>
      <c r="P25" s="91">
        <f t="shared" si="3"/>
        <v>0.5</v>
      </c>
      <c r="Q25" s="92">
        <f>data!AC23</f>
        <v>4</v>
      </c>
      <c r="R25" s="89">
        <f>IFERROR(data!AF23/data!$AN23," ")</f>
        <v>0</v>
      </c>
      <c r="S25" s="90">
        <f>IFERROR(data!AG23/data!$AN23," ")</f>
        <v>0</v>
      </c>
      <c r="T25" s="55">
        <f t="shared" si="4"/>
        <v>0</v>
      </c>
      <c r="U25" s="89">
        <f>IFERROR(data!AH23/data!$AO23," ")</f>
        <v>0.5</v>
      </c>
      <c r="V25" s="90">
        <f>IFERROR(data!AI23/data!$AO23," ")</f>
        <v>0</v>
      </c>
      <c r="W25" s="91">
        <f t="shared" si="5"/>
        <v>0.5</v>
      </c>
      <c r="X25" s="92">
        <f>data!AP23</f>
        <v>3</v>
      </c>
      <c r="Y25" s="89">
        <f>IFERROR(data!AS23/data!$BA23," ")</f>
        <v>0.25</v>
      </c>
      <c r="Z25" s="90">
        <f>IFERROR(data!AT23/data!$BA23," ")</f>
        <v>0.25</v>
      </c>
      <c r="AA25" s="55">
        <f t="shared" si="6"/>
        <v>0.5</v>
      </c>
      <c r="AB25" s="89">
        <f>IFERROR(data!AU23/data!$BB23," ")</f>
        <v>0</v>
      </c>
      <c r="AC25" s="90">
        <f>IFERROR(data!AV23/data!$BB23," ")</f>
        <v>0</v>
      </c>
      <c r="AD25" s="91">
        <f t="shared" si="7"/>
        <v>0</v>
      </c>
      <c r="AE25" s="92">
        <f>data!BC23</f>
        <v>5</v>
      </c>
      <c r="AF25" s="89">
        <f>IFERROR(data!BF23/data!$BN23," ")</f>
        <v>0.33333333333333331</v>
      </c>
      <c r="AG25" s="90">
        <f>IFERROR(data!BG23/data!$BN23," ")</f>
        <v>0.33333333333333331</v>
      </c>
      <c r="AH25" s="55">
        <f t="shared" si="8"/>
        <v>0.66666666666666663</v>
      </c>
      <c r="AI25" s="89" t="str">
        <f>IFERROR(data!BH23/data!$BO23," ")</f>
        <v xml:space="preserve"> </v>
      </c>
      <c r="AJ25" s="90" t="str">
        <f>IFERROR(data!BI23/data!$BO23," ")</f>
        <v xml:space="preserve"> </v>
      </c>
      <c r="AK25" s="91" t="str">
        <f t="shared" si="9"/>
        <v xml:space="preserve"> </v>
      </c>
      <c r="AL25" s="92">
        <f>data!BP23</f>
        <v>3</v>
      </c>
      <c r="AM25" s="89" t="str">
        <f>IFERROR(data!BS23/data!$BY23," ")</f>
        <v xml:space="preserve"> </v>
      </c>
      <c r="AN25" s="90" t="str">
        <f>IFERROR(data!BT23/data!$BY23," ")</f>
        <v xml:space="preserve"> </v>
      </c>
      <c r="AO25" s="55" t="str">
        <f t="shared" si="20"/>
        <v xml:space="preserve"> </v>
      </c>
      <c r="AP25" s="89" t="str">
        <f>IFERROR(data!BU23/data!$BZ23," ")</f>
        <v xml:space="preserve"> </v>
      </c>
      <c r="AQ25" s="90" t="str">
        <f>IFERROR(data!BV23/data!$BZ23," ")</f>
        <v xml:space="preserve"> </v>
      </c>
      <c r="AR25" s="91" t="str">
        <f t="shared" si="21"/>
        <v xml:space="preserve"> </v>
      </c>
      <c r="AS25" s="92"/>
      <c r="AT25" s="130"/>
    </row>
    <row r="26" spans="1:46" s="34" customFormat="1" x14ac:dyDescent="0.25">
      <c r="A26" s="27"/>
      <c r="B26" s="42" t="s">
        <v>28</v>
      </c>
      <c r="C26" s="42" t="s">
        <v>28</v>
      </c>
      <c r="D26" s="165">
        <f>IFERROR(data!F24/data!N24," ")</f>
        <v>0.33333333333333331</v>
      </c>
      <c r="E26" s="90">
        <f>IFERROR(data!G24/data!N24," ")</f>
        <v>0.5</v>
      </c>
      <c r="F26" s="55">
        <f t="shared" si="0"/>
        <v>0.83333333333333326</v>
      </c>
      <c r="G26" s="89">
        <f>IFERROR(data!H24/data!O24," ")</f>
        <v>0.25</v>
      </c>
      <c r="H26" s="90">
        <f>IFERROR(data!I24/data!O24," ")</f>
        <v>0.75</v>
      </c>
      <c r="I26" s="91">
        <f t="shared" si="1"/>
        <v>1</v>
      </c>
      <c r="J26" s="92">
        <f>data!P24</f>
        <v>10</v>
      </c>
      <c r="K26" s="89">
        <f>IFERROR(data!S24/data!AA24," ")</f>
        <v>0.16666666666666666</v>
      </c>
      <c r="L26" s="90">
        <f>IFERROR(data!T24/data!AA24," ")</f>
        <v>0.83333333333333337</v>
      </c>
      <c r="M26" s="55">
        <f t="shared" si="2"/>
        <v>1</v>
      </c>
      <c r="N26" s="89" t="str">
        <f>IFERROR(data!U24/data!AB24," ")</f>
        <v xml:space="preserve"> </v>
      </c>
      <c r="O26" s="90" t="str">
        <f>IFERROR(data!V24/data!AB24," ")</f>
        <v xml:space="preserve"> </v>
      </c>
      <c r="P26" s="91" t="str">
        <f t="shared" si="3"/>
        <v xml:space="preserve"> </v>
      </c>
      <c r="Q26" s="92">
        <f>data!AC24</f>
        <v>6</v>
      </c>
      <c r="R26" s="89">
        <f>IFERROR(data!AF24/data!$AN24," ")</f>
        <v>0.25</v>
      </c>
      <c r="S26" s="90">
        <f>IFERROR(data!AG24/data!$AN24," ")</f>
        <v>0.75</v>
      </c>
      <c r="T26" s="55">
        <f t="shared" si="4"/>
        <v>1</v>
      </c>
      <c r="U26" s="89">
        <f>IFERROR(data!AH24/data!$AO24," ")</f>
        <v>0</v>
      </c>
      <c r="V26" s="90">
        <f>IFERROR(data!AI24/data!$AO24," ")</f>
        <v>0.33333333333333331</v>
      </c>
      <c r="W26" s="91">
        <f t="shared" si="5"/>
        <v>0.33333333333333331</v>
      </c>
      <c r="X26" s="92">
        <f>data!AP24</f>
        <v>7</v>
      </c>
      <c r="Y26" s="89">
        <f>IFERROR(data!AS24/data!$BA24," ")</f>
        <v>0</v>
      </c>
      <c r="Z26" s="90">
        <f>IFERROR(data!AT24/data!$BA24," ")</f>
        <v>0.33333333333333331</v>
      </c>
      <c r="AA26" s="55">
        <f t="shared" si="6"/>
        <v>0.33333333333333331</v>
      </c>
      <c r="AB26" s="89">
        <f>IFERROR(data!AU24/data!$BB24," ")</f>
        <v>0</v>
      </c>
      <c r="AC26" s="90">
        <f>IFERROR(data!AV24/data!$BB24," ")</f>
        <v>1</v>
      </c>
      <c r="AD26" s="91">
        <f t="shared" si="7"/>
        <v>1</v>
      </c>
      <c r="AE26" s="92">
        <f>data!BC24</f>
        <v>7</v>
      </c>
      <c r="AF26" s="89">
        <f>IFERROR(data!BF24/data!$BN24," ")</f>
        <v>0</v>
      </c>
      <c r="AG26" s="90">
        <f>IFERROR(data!BG24/data!$BN24," ")</f>
        <v>1</v>
      </c>
      <c r="AH26" s="55">
        <f t="shared" si="8"/>
        <v>1</v>
      </c>
      <c r="AI26" s="89" t="str">
        <f>IFERROR(data!BH24/data!$BO24," ")</f>
        <v xml:space="preserve"> </v>
      </c>
      <c r="AJ26" s="90" t="str">
        <f>IFERROR(data!BI24/data!$BO24," ")</f>
        <v xml:space="preserve"> </v>
      </c>
      <c r="AK26" s="91" t="str">
        <f t="shared" si="9"/>
        <v xml:space="preserve"> </v>
      </c>
      <c r="AL26" s="92">
        <f>data!BP24</f>
        <v>2</v>
      </c>
      <c r="AM26" s="89">
        <f>IFERROR(data!BS24/data!$BY24," ")</f>
        <v>0.4</v>
      </c>
      <c r="AN26" s="90">
        <f>IFERROR(data!BT24/data!$BY24," ")</f>
        <v>0.6</v>
      </c>
      <c r="AO26" s="55">
        <f t="shared" si="20"/>
        <v>1</v>
      </c>
      <c r="AP26" s="89">
        <f>IFERROR(data!BU24/data!$BZ24," ")</f>
        <v>0</v>
      </c>
      <c r="AQ26" s="90">
        <f>IFERROR(data!BV24/data!$BZ24," ")</f>
        <v>1</v>
      </c>
      <c r="AR26" s="91">
        <f t="shared" si="21"/>
        <v>1</v>
      </c>
      <c r="AS26" s="92">
        <f>data!CA24</f>
        <v>10</v>
      </c>
      <c r="AT26" s="130"/>
    </row>
    <row r="27" spans="1:46" s="34" customFormat="1" x14ac:dyDescent="0.25">
      <c r="A27" s="27"/>
      <c r="B27" s="28" t="s">
        <v>29</v>
      </c>
      <c r="C27" s="28" t="s">
        <v>30</v>
      </c>
      <c r="D27" s="163">
        <f>IFERROR(data!F25/data!N25," ")</f>
        <v>0.25</v>
      </c>
      <c r="E27" s="30">
        <f>IFERROR(data!G25/data!N25," ")</f>
        <v>0.41666666666666669</v>
      </c>
      <c r="F27" s="25">
        <f t="shared" si="0"/>
        <v>0.66666666666666674</v>
      </c>
      <c r="G27" s="29">
        <f>IFERROR(data!H25/data!O25," ")</f>
        <v>0.2857142857142857</v>
      </c>
      <c r="H27" s="30">
        <f>IFERROR(data!I25/data!O25," ")</f>
        <v>0.5714285714285714</v>
      </c>
      <c r="I27" s="26">
        <f t="shared" si="1"/>
        <v>0.8571428571428571</v>
      </c>
      <c r="J27" s="32">
        <f>data!P25</f>
        <v>19</v>
      </c>
      <c r="K27" s="29">
        <f>IFERROR(data!S25/data!AA25," ")</f>
        <v>0.46153846153846156</v>
      </c>
      <c r="L27" s="30">
        <f>IFERROR(data!T25/data!AA25," ")</f>
        <v>0.38461538461538464</v>
      </c>
      <c r="M27" s="25">
        <f t="shared" si="2"/>
        <v>0.84615384615384626</v>
      </c>
      <c r="N27" s="29">
        <f>IFERROR(data!U25/data!AB25," ")</f>
        <v>0.16666666666666666</v>
      </c>
      <c r="O27" s="30">
        <f>IFERROR(data!V25/data!AB25," ")</f>
        <v>0.66666666666666663</v>
      </c>
      <c r="P27" s="26">
        <f t="shared" si="3"/>
        <v>0.83333333333333326</v>
      </c>
      <c r="Q27" s="32">
        <f>data!AC25</f>
        <v>19</v>
      </c>
      <c r="R27" s="29">
        <f>IFERROR(data!AF25/data!$AN25," ")</f>
        <v>0.5</v>
      </c>
      <c r="S27" s="30">
        <f>IFERROR(data!AG25/data!$AN25," ")</f>
        <v>0.3125</v>
      </c>
      <c r="T27" s="25">
        <f t="shared" si="4"/>
        <v>0.8125</v>
      </c>
      <c r="U27" s="29">
        <f>IFERROR(data!AH25/data!$AO25," ")</f>
        <v>0.4</v>
      </c>
      <c r="V27" s="30">
        <f>IFERROR(data!AI25/data!$AO25," ")</f>
        <v>0.4</v>
      </c>
      <c r="W27" s="26">
        <f t="shared" si="5"/>
        <v>0.8</v>
      </c>
      <c r="X27" s="32">
        <f>data!AP25</f>
        <v>21</v>
      </c>
      <c r="Y27" s="29">
        <f>IFERROR(data!AS25/data!$BA25," ")</f>
        <v>0</v>
      </c>
      <c r="Z27" s="30">
        <f>IFERROR(data!AT25/data!$BA25," ")</f>
        <v>0.8</v>
      </c>
      <c r="AA27" s="25">
        <f t="shared" si="6"/>
        <v>0.8</v>
      </c>
      <c r="AB27" s="29">
        <f>IFERROR(data!AU25/data!$BB25," ")</f>
        <v>0.2</v>
      </c>
      <c r="AC27" s="30">
        <f>IFERROR(data!AV25/data!$BB25," ")</f>
        <v>0.2</v>
      </c>
      <c r="AD27" s="26">
        <f t="shared" si="7"/>
        <v>0.4</v>
      </c>
      <c r="AE27" s="32">
        <f>data!BC25</f>
        <v>10</v>
      </c>
      <c r="AF27" s="29">
        <f>IFERROR(data!BF25/data!$BN25," ")</f>
        <v>0.125</v>
      </c>
      <c r="AG27" s="30">
        <f>IFERROR(data!BG25/data!$BN25," ")</f>
        <v>0.5</v>
      </c>
      <c r="AH27" s="25">
        <f t="shared" si="8"/>
        <v>0.625</v>
      </c>
      <c r="AI27" s="29">
        <f>IFERROR(data!BH25/data!$BO25," ")</f>
        <v>0.125</v>
      </c>
      <c r="AJ27" s="30">
        <f>IFERROR(data!BI25/data!$BO25," ")</f>
        <v>0.5</v>
      </c>
      <c r="AK27" s="26">
        <f t="shared" si="9"/>
        <v>0.625</v>
      </c>
      <c r="AL27" s="32">
        <f>data!BP25</f>
        <v>16</v>
      </c>
      <c r="AM27" s="29">
        <f>IFERROR(data!BS25/data!$BY25," ")</f>
        <v>0.33333333333333331</v>
      </c>
      <c r="AN27" s="30">
        <f>IFERROR(data!BT25/data!$BY25," ")</f>
        <v>0.33333333333333331</v>
      </c>
      <c r="AO27" s="25">
        <f t="shared" si="20"/>
        <v>0.66666666666666663</v>
      </c>
      <c r="AP27" s="29">
        <f>IFERROR(data!BU25/data!$BZ25," ")</f>
        <v>0</v>
      </c>
      <c r="AQ27" s="30">
        <f>IFERROR(data!BV25/data!$BZ25," ")</f>
        <v>0.66666666666666663</v>
      </c>
      <c r="AR27" s="26">
        <f t="shared" si="21"/>
        <v>0.66666666666666663</v>
      </c>
      <c r="AS27" s="32">
        <f>data!CA25</f>
        <v>12</v>
      </c>
      <c r="AT27" s="130"/>
    </row>
    <row r="28" spans="1:46" s="34" customFormat="1" x14ac:dyDescent="0.25">
      <c r="A28" s="27"/>
      <c r="B28" s="28"/>
      <c r="C28" s="28" t="s">
        <v>31</v>
      </c>
      <c r="D28" s="163">
        <f>IFERROR(data!F26/data!N26," ")</f>
        <v>0.16666666666666666</v>
      </c>
      <c r="E28" s="30">
        <f>IFERROR(data!G26/data!N26," ")</f>
        <v>0.66666666666666663</v>
      </c>
      <c r="F28" s="25">
        <f t="shared" si="0"/>
        <v>0.83333333333333326</v>
      </c>
      <c r="G28" s="29">
        <f>IFERROR(data!H26/data!O26," ")</f>
        <v>0</v>
      </c>
      <c r="H28" s="30">
        <f>IFERROR(data!I26/data!O26," ")</f>
        <v>0.66666666666666663</v>
      </c>
      <c r="I28" s="26">
        <f t="shared" si="1"/>
        <v>0.66666666666666663</v>
      </c>
      <c r="J28" s="32">
        <f>data!P26</f>
        <v>15</v>
      </c>
      <c r="K28" s="29">
        <f>IFERROR(data!S26/data!AA26," ")</f>
        <v>0.47058823529411764</v>
      </c>
      <c r="L28" s="30">
        <f>IFERROR(data!T26/data!AA26," ")</f>
        <v>0.47058823529411764</v>
      </c>
      <c r="M28" s="25">
        <f t="shared" si="2"/>
        <v>0.94117647058823528</v>
      </c>
      <c r="N28" s="29">
        <f>IFERROR(data!U26/data!AB26," ")</f>
        <v>0.33333333333333331</v>
      </c>
      <c r="O28" s="30">
        <f>IFERROR(data!V26/data!AB26," ")</f>
        <v>0.33333333333333331</v>
      </c>
      <c r="P28" s="26">
        <f t="shared" si="3"/>
        <v>0.66666666666666663</v>
      </c>
      <c r="Q28" s="32">
        <f>data!AC26</f>
        <v>23</v>
      </c>
      <c r="R28" s="29">
        <f>IFERROR(data!AF26/data!$AN26," ")</f>
        <v>0.25</v>
      </c>
      <c r="S28" s="30">
        <f>IFERROR(data!AG26/data!$AN26," ")</f>
        <v>0.5625</v>
      </c>
      <c r="T28" s="25">
        <f t="shared" si="4"/>
        <v>0.8125</v>
      </c>
      <c r="U28" s="29">
        <f>IFERROR(data!AH26/data!$AO26," ")</f>
        <v>0</v>
      </c>
      <c r="V28" s="30">
        <f>IFERROR(data!AI26/data!$AO26," ")</f>
        <v>0.66666666666666663</v>
      </c>
      <c r="W28" s="26">
        <f t="shared" si="5"/>
        <v>0.66666666666666663</v>
      </c>
      <c r="X28" s="32">
        <f>data!AP26</f>
        <v>19</v>
      </c>
      <c r="Y28" s="29">
        <f>IFERROR(data!AS26/data!$BA26," ")</f>
        <v>0.42857142857142855</v>
      </c>
      <c r="Z28" s="30">
        <f>IFERROR(data!AT26/data!$BA26," ")</f>
        <v>0.5714285714285714</v>
      </c>
      <c r="AA28" s="25">
        <f t="shared" si="6"/>
        <v>1</v>
      </c>
      <c r="AB28" s="29">
        <f>IFERROR(data!AU26/data!$BB26," ")</f>
        <v>0</v>
      </c>
      <c r="AC28" s="30">
        <f>IFERROR(data!AV26/data!$BB26," ")</f>
        <v>1</v>
      </c>
      <c r="AD28" s="26">
        <f t="shared" si="7"/>
        <v>1</v>
      </c>
      <c r="AE28" s="32">
        <f>data!BC26</f>
        <v>9</v>
      </c>
      <c r="AF28" s="29">
        <f>IFERROR(data!BF26/data!$BN26," ")</f>
        <v>0.83333333333333337</v>
      </c>
      <c r="AG28" s="30">
        <f>IFERROR(data!BG26/data!$BN26," ")</f>
        <v>0.16666666666666666</v>
      </c>
      <c r="AH28" s="25">
        <f t="shared" si="8"/>
        <v>1</v>
      </c>
      <c r="AI28" s="29">
        <f>IFERROR(data!BH26/data!$BO26," ")</f>
        <v>0</v>
      </c>
      <c r="AJ28" s="30">
        <f>IFERROR(data!BI26/data!$BO26," ")</f>
        <v>0.42857142857142855</v>
      </c>
      <c r="AK28" s="26">
        <f t="shared" si="9"/>
        <v>0.42857142857142855</v>
      </c>
      <c r="AL28" s="32">
        <f>data!BP26</f>
        <v>13</v>
      </c>
      <c r="AM28" s="29">
        <f>IFERROR(data!BS26/data!$BY26," ")</f>
        <v>0</v>
      </c>
      <c r="AN28" s="30">
        <f>IFERROR(data!BT26/data!$BY26," ")</f>
        <v>0.66666666666666663</v>
      </c>
      <c r="AO28" s="25">
        <f t="shared" si="20"/>
        <v>0.66666666666666663</v>
      </c>
      <c r="AP28" s="29">
        <f>IFERROR(data!BU26/data!$BZ26," ")</f>
        <v>0.5</v>
      </c>
      <c r="AQ28" s="30">
        <f>IFERROR(data!BV26/data!$BZ26," ")</f>
        <v>0.5</v>
      </c>
      <c r="AR28" s="26">
        <f t="shared" si="21"/>
        <v>1</v>
      </c>
      <c r="AS28" s="32">
        <f>data!CA26</f>
        <v>5</v>
      </c>
      <c r="AT28" s="130"/>
    </row>
    <row r="29" spans="1:46" s="34" customFormat="1" x14ac:dyDescent="0.25">
      <c r="A29" s="27"/>
      <c r="B29" s="65"/>
      <c r="C29" s="65" t="s">
        <v>90</v>
      </c>
      <c r="D29" s="164">
        <f>IFERROR(data!F27/data!N27," ")</f>
        <v>0.20833333333333334</v>
      </c>
      <c r="E29" s="67">
        <f>IFERROR(data!G27/data!N27," ")</f>
        <v>0.54166666666666663</v>
      </c>
      <c r="F29" s="68">
        <f t="shared" si="0"/>
        <v>0.75</v>
      </c>
      <c r="G29" s="66">
        <f>IFERROR(data!H27/data!O27," ")</f>
        <v>0.2</v>
      </c>
      <c r="H29" s="67">
        <f>IFERROR(data!I27/data!O27," ")</f>
        <v>0.6</v>
      </c>
      <c r="I29" s="88">
        <f t="shared" si="1"/>
        <v>0.8</v>
      </c>
      <c r="J29" s="71">
        <f>data!P27</f>
        <v>34</v>
      </c>
      <c r="K29" s="66">
        <f>IFERROR(data!S27/data!AA27," ")</f>
        <v>0.46666666666666667</v>
      </c>
      <c r="L29" s="67">
        <f>IFERROR(data!T27/data!AA27," ")</f>
        <v>0.43333333333333335</v>
      </c>
      <c r="M29" s="68">
        <f t="shared" si="2"/>
        <v>0.9</v>
      </c>
      <c r="N29" s="66">
        <f>IFERROR(data!U27/data!AB27," ")</f>
        <v>0.25</v>
      </c>
      <c r="O29" s="67">
        <f>IFERROR(data!V27/data!AB27," ")</f>
        <v>0.5</v>
      </c>
      <c r="P29" s="88">
        <f t="shared" si="3"/>
        <v>0.75</v>
      </c>
      <c r="Q29" s="71">
        <f>data!AC27</f>
        <v>42</v>
      </c>
      <c r="R29" s="66">
        <f>IFERROR(data!AF27/data!$AN27," ")</f>
        <v>0.375</v>
      </c>
      <c r="S29" s="67">
        <f>IFERROR(data!AG27/data!$AN27," ")</f>
        <v>0.4375</v>
      </c>
      <c r="T29" s="68">
        <f t="shared" si="4"/>
        <v>0.8125</v>
      </c>
      <c r="U29" s="66">
        <f>IFERROR(data!AH27/data!$AO27," ")</f>
        <v>0.25</v>
      </c>
      <c r="V29" s="67">
        <f>IFERROR(data!AI27/data!$AO27," ")</f>
        <v>0.5</v>
      </c>
      <c r="W29" s="88">
        <f t="shared" si="5"/>
        <v>0.75</v>
      </c>
      <c r="X29" s="71">
        <f>data!AP27</f>
        <v>40</v>
      </c>
      <c r="Y29" s="66">
        <f>IFERROR(data!AS27/data!$BA27," ")</f>
        <v>0.25</v>
      </c>
      <c r="Z29" s="67">
        <f>IFERROR(data!AT27/data!$BA27," ")</f>
        <v>0.66666666666666663</v>
      </c>
      <c r="AA29" s="68">
        <f t="shared" si="6"/>
        <v>0.91666666666666663</v>
      </c>
      <c r="AB29" s="66">
        <f>IFERROR(data!AU27/data!$BB27," ")</f>
        <v>0.14285714285714285</v>
      </c>
      <c r="AC29" s="67">
        <f>IFERROR(data!AV27/data!$BB27," ")</f>
        <v>0.42857142857142855</v>
      </c>
      <c r="AD29" s="88">
        <f t="shared" si="7"/>
        <v>0.5714285714285714</v>
      </c>
      <c r="AE29" s="71">
        <f>data!BC27</f>
        <v>19</v>
      </c>
      <c r="AF29" s="66">
        <f>IFERROR(data!BF27/data!$BN27," ")</f>
        <v>0.42857142857142855</v>
      </c>
      <c r="AG29" s="67">
        <f>IFERROR(data!BG27/data!$BN27," ")</f>
        <v>0.35714285714285715</v>
      </c>
      <c r="AH29" s="68">
        <f t="shared" si="8"/>
        <v>0.7857142857142857</v>
      </c>
      <c r="AI29" s="66">
        <f>IFERROR(data!BH27/data!$BO27," ")</f>
        <v>6.6666666666666666E-2</v>
      </c>
      <c r="AJ29" s="67">
        <f>IFERROR(data!BI27/data!$BO27," ")</f>
        <v>0.46666666666666667</v>
      </c>
      <c r="AK29" s="88">
        <f t="shared" si="9"/>
        <v>0.53333333333333333</v>
      </c>
      <c r="AL29" s="71">
        <f>data!BP27</f>
        <v>29</v>
      </c>
      <c r="AM29" s="66">
        <f>IFERROR(data!BS27/data!$BY27," ")</f>
        <v>0.25</v>
      </c>
      <c r="AN29" s="67">
        <f>IFERROR(data!BT27/data!$BY27," ")</f>
        <v>0.41666666666666669</v>
      </c>
      <c r="AO29" s="68">
        <f t="shared" si="20"/>
        <v>0.66666666666666674</v>
      </c>
      <c r="AP29" s="66">
        <f>IFERROR(data!BU27/data!$BZ27," ")</f>
        <v>0.2</v>
      </c>
      <c r="AQ29" s="67">
        <f>IFERROR(data!BV27/data!$BZ27," ")</f>
        <v>0.6</v>
      </c>
      <c r="AR29" s="88">
        <f t="shared" si="21"/>
        <v>0.8</v>
      </c>
      <c r="AS29" s="71">
        <f>data!CA27</f>
        <v>17</v>
      </c>
      <c r="AT29" s="130"/>
    </row>
    <row r="30" spans="1:46" s="34" customFormat="1" x14ac:dyDescent="0.25">
      <c r="A30" s="27"/>
      <c r="B30" s="28" t="s">
        <v>32</v>
      </c>
      <c r="C30" s="28" t="s">
        <v>33</v>
      </c>
      <c r="D30" s="163">
        <f>IFERROR(data!F28/data!N28," ")</f>
        <v>0.5</v>
      </c>
      <c r="E30" s="30">
        <f>IFERROR(data!G28/data!N28," ")</f>
        <v>0.5</v>
      </c>
      <c r="F30" s="25">
        <f t="shared" si="0"/>
        <v>1</v>
      </c>
      <c r="G30" s="29">
        <f>IFERROR(data!H28/data!O28," ")</f>
        <v>1</v>
      </c>
      <c r="H30" s="30">
        <f>IFERROR(data!I28/data!O28," ")</f>
        <v>0</v>
      </c>
      <c r="I30" s="26">
        <f t="shared" si="1"/>
        <v>1</v>
      </c>
      <c r="J30" s="32">
        <f>data!P28</f>
        <v>3</v>
      </c>
      <c r="K30" s="29" t="str">
        <f>IFERROR(data!S28/data!AA28," ")</f>
        <v xml:space="preserve"> </v>
      </c>
      <c r="L30" s="30" t="str">
        <f>IFERROR(data!T28/data!AA28," ")</f>
        <v xml:space="preserve"> </v>
      </c>
      <c r="M30" s="25" t="str">
        <f t="shared" si="2"/>
        <v xml:space="preserve"> </v>
      </c>
      <c r="N30" s="29">
        <f>IFERROR(data!U28/data!AB28," ")</f>
        <v>0</v>
      </c>
      <c r="O30" s="30">
        <f>IFERROR(data!V28/data!AB28," ")</f>
        <v>1</v>
      </c>
      <c r="P30" s="26">
        <f t="shared" si="3"/>
        <v>1</v>
      </c>
      <c r="Q30" s="32">
        <f>data!AC28</f>
        <v>2</v>
      </c>
      <c r="R30" s="29" t="str">
        <f>IFERROR(data!AF28/data!$AN28," ")</f>
        <v xml:space="preserve"> </v>
      </c>
      <c r="S30" s="30" t="str">
        <f>IFERROR(data!AG28/data!$AN28," ")</f>
        <v xml:space="preserve"> </v>
      </c>
      <c r="T30" s="25" t="str">
        <f t="shared" si="4"/>
        <v xml:space="preserve"> </v>
      </c>
      <c r="U30" s="29" t="str">
        <f>IFERROR(data!AH28/data!$AO28," ")</f>
        <v xml:space="preserve"> </v>
      </c>
      <c r="V30" s="30" t="str">
        <f>IFERROR(data!AI28/data!$AO28," ")</f>
        <v xml:space="preserve"> </v>
      </c>
      <c r="W30" s="26" t="str">
        <f t="shared" si="5"/>
        <v xml:space="preserve"> </v>
      </c>
      <c r="X30" s="32">
        <f>data!AP28</f>
        <v>0</v>
      </c>
      <c r="Y30" s="29" t="str">
        <f>IFERROR(data!AS28/data!$BA28," ")</f>
        <v xml:space="preserve"> </v>
      </c>
      <c r="Z30" s="30" t="str">
        <f>IFERROR(data!AT28/data!$BA28," ")</f>
        <v xml:space="preserve"> </v>
      </c>
      <c r="AA30" s="25" t="str">
        <f t="shared" si="6"/>
        <v xml:space="preserve"> </v>
      </c>
      <c r="AB30" s="29" t="str">
        <f>IFERROR(data!AU28/data!$BB28," ")</f>
        <v xml:space="preserve"> </v>
      </c>
      <c r="AC30" s="30" t="str">
        <f>IFERROR(data!AV28/data!$BB28," ")</f>
        <v xml:space="preserve"> </v>
      </c>
      <c r="AD30" s="26" t="str">
        <f t="shared" si="7"/>
        <v xml:space="preserve"> </v>
      </c>
      <c r="AE30" s="32">
        <f>data!BC28</f>
        <v>0</v>
      </c>
      <c r="AF30" s="29">
        <f>IFERROR(data!BF28/data!$BN28," ")</f>
        <v>0</v>
      </c>
      <c r="AG30" s="30">
        <f>IFERROR(data!BG28/data!$BN28," ")</f>
        <v>1</v>
      </c>
      <c r="AH30" s="25">
        <f t="shared" si="8"/>
        <v>1</v>
      </c>
      <c r="AI30" s="29">
        <f>IFERROR(data!BH28/data!$BO28," ")</f>
        <v>0</v>
      </c>
      <c r="AJ30" s="30">
        <f>IFERROR(data!BI28/data!$BO28," ")</f>
        <v>1</v>
      </c>
      <c r="AK30" s="26">
        <f t="shared" si="9"/>
        <v>1</v>
      </c>
      <c r="AL30" s="32">
        <f>data!BP28</f>
        <v>2</v>
      </c>
      <c r="AM30" s="29" t="str">
        <f>IFERROR(data!BS28/data!$BY28," ")</f>
        <v xml:space="preserve"> </v>
      </c>
      <c r="AN30" s="30" t="str">
        <f>IFERROR(data!BT28/data!$BY28," ")</f>
        <v xml:space="preserve"> </v>
      </c>
      <c r="AO30" s="25" t="str">
        <f t="shared" ref="AO30:AO32" si="22">IFERROR(AM30+AN30," ")</f>
        <v xml:space="preserve"> </v>
      </c>
      <c r="AP30" s="29" t="str">
        <f>IFERROR(data!BU28/data!$BZ28," ")</f>
        <v xml:space="preserve"> </v>
      </c>
      <c r="AQ30" s="30" t="str">
        <f>IFERROR(data!BV28/data!$BZ28," ")</f>
        <v xml:space="preserve"> </v>
      </c>
      <c r="AR30" s="26" t="str">
        <f t="shared" ref="AR30:AR32" si="23">IFERROR(AP30+AQ30," ")</f>
        <v xml:space="preserve"> </v>
      </c>
      <c r="AS30" s="32">
        <f>data!CA28</f>
        <v>0</v>
      </c>
      <c r="AT30" s="130"/>
    </row>
    <row r="31" spans="1:46" s="34" customFormat="1" x14ac:dyDescent="0.25">
      <c r="A31" s="27"/>
      <c r="B31" s="28"/>
      <c r="C31" s="28" t="s">
        <v>34</v>
      </c>
      <c r="D31" s="163" t="str">
        <f>IFERROR(data!F29/data!N29," ")</f>
        <v xml:space="preserve"> </v>
      </c>
      <c r="E31" s="30" t="str">
        <f>IFERROR(data!G29/data!N29," ")</f>
        <v xml:space="preserve"> </v>
      </c>
      <c r="F31" s="25" t="str">
        <f t="shared" si="0"/>
        <v xml:space="preserve"> </v>
      </c>
      <c r="G31" s="29" t="str">
        <f>IFERROR(data!H29/data!O29," ")</f>
        <v xml:space="preserve"> </v>
      </c>
      <c r="H31" s="30" t="str">
        <f>IFERROR(data!I29/data!O29," ")</f>
        <v xml:space="preserve"> </v>
      </c>
      <c r="I31" s="26" t="str">
        <f t="shared" si="1"/>
        <v xml:space="preserve"> </v>
      </c>
      <c r="J31" s="32">
        <f>data!P29</f>
        <v>0</v>
      </c>
      <c r="K31" s="29">
        <f>IFERROR(data!S29/data!AA29," ")</f>
        <v>1</v>
      </c>
      <c r="L31" s="30">
        <f>IFERROR(data!T29/data!AA29," ")</f>
        <v>0</v>
      </c>
      <c r="M31" s="25">
        <f t="shared" si="2"/>
        <v>1</v>
      </c>
      <c r="N31" s="29" t="str">
        <f>IFERROR(data!U29/data!AB29," ")</f>
        <v xml:space="preserve"> </v>
      </c>
      <c r="O31" s="30" t="str">
        <f>IFERROR(data!V29/data!AB29," ")</f>
        <v xml:space="preserve"> </v>
      </c>
      <c r="P31" s="26" t="str">
        <f t="shared" si="3"/>
        <v xml:space="preserve"> </v>
      </c>
      <c r="Q31" s="32">
        <f>data!AC29</f>
        <v>1</v>
      </c>
      <c r="R31" s="29">
        <f>IFERROR(data!AF29/data!$AN29," ")</f>
        <v>0</v>
      </c>
      <c r="S31" s="30">
        <f>IFERROR(data!AG29/data!$AN29," ")</f>
        <v>1</v>
      </c>
      <c r="T31" s="25">
        <f t="shared" si="4"/>
        <v>1</v>
      </c>
      <c r="U31" s="29">
        <f>IFERROR(data!AH29/data!$AO29," ")</f>
        <v>0</v>
      </c>
      <c r="V31" s="30">
        <f>IFERROR(data!AI29/data!$AO29," ")</f>
        <v>1</v>
      </c>
      <c r="W31" s="26">
        <f t="shared" si="5"/>
        <v>1</v>
      </c>
      <c r="X31" s="32">
        <f>data!AP29</f>
        <v>2</v>
      </c>
      <c r="Y31" s="29">
        <f>IFERROR(data!AS29/data!$BA29," ")</f>
        <v>1</v>
      </c>
      <c r="Z31" s="30">
        <f>IFERROR(data!AT29/data!$BA29," ")</f>
        <v>0</v>
      </c>
      <c r="AA31" s="25">
        <f t="shared" si="6"/>
        <v>1</v>
      </c>
      <c r="AB31" s="29" t="str">
        <f>IFERROR(data!AU29/data!$BB29," ")</f>
        <v xml:space="preserve"> </v>
      </c>
      <c r="AC31" s="30" t="str">
        <f>IFERROR(data!AV29/data!$BB29," ")</f>
        <v xml:space="preserve"> </v>
      </c>
      <c r="AD31" s="26" t="str">
        <f t="shared" si="7"/>
        <v xml:space="preserve"> </v>
      </c>
      <c r="AE31" s="32">
        <f>data!BC29</f>
        <v>1</v>
      </c>
      <c r="AF31" s="29" t="str">
        <f>IFERROR(data!BF29/data!$BN29," ")</f>
        <v xml:space="preserve"> </v>
      </c>
      <c r="AG31" s="30" t="str">
        <f>IFERROR(data!BG29/data!$BN29," ")</f>
        <v xml:space="preserve"> </v>
      </c>
      <c r="AH31" s="25" t="str">
        <f t="shared" si="8"/>
        <v xml:space="preserve"> </v>
      </c>
      <c r="AI31" s="29" t="str">
        <f>IFERROR(data!BH29/data!$BO29," ")</f>
        <v xml:space="preserve"> </v>
      </c>
      <c r="AJ31" s="30" t="str">
        <f>IFERROR(data!BI29/data!$BO29," ")</f>
        <v xml:space="preserve"> </v>
      </c>
      <c r="AK31" s="26" t="str">
        <f t="shared" si="9"/>
        <v xml:space="preserve"> </v>
      </c>
      <c r="AL31" s="32">
        <f>data!BP29</f>
        <v>0</v>
      </c>
      <c r="AM31" s="29" t="str">
        <f>IFERROR(data!BS29/data!$BY29," ")</f>
        <v xml:space="preserve"> </v>
      </c>
      <c r="AN31" s="30" t="str">
        <f>IFERROR(data!BT29/data!$BY29," ")</f>
        <v xml:space="preserve"> </v>
      </c>
      <c r="AO31" s="25" t="str">
        <f t="shared" si="22"/>
        <v xml:space="preserve"> </v>
      </c>
      <c r="AP31" s="29" t="str">
        <f>IFERROR(data!BU29/data!$BZ29," ")</f>
        <v xml:space="preserve"> </v>
      </c>
      <c r="AQ31" s="30" t="str">
        <f>IFERROR(data!BV29/data!$BZ29," ")</f>
        <v xml:space="preserve"> </v>
      </c>
      <c r="AR31" s="26" t="str">
        <f t="shared" si="23"/>
        <v xml:space="preserve"> </v>
      </c>
      <c r="AS31" s="32">
        <f>data!CA29</f>
        <v>0</v>
      </c>
    </row>
    <row r="32" spans="1:46" s="34" customFormat="1" x14ac:dyDescent="0.25">
      <c r="A32" s="27"/>
      <c r="B32" s="28"/>
      <c r="C32" s="28" t="s">
        <v>35</v>
      </c>
      <c r="D32" s="163">
        <f>IFERROR(data!F30/data!N30," ")</f>
        <v>1</v>
      </c>
      <c r="E32" s="30">
        <f>IFERROR(data!G30/data!N30," ")</f>
        <v>0</v>
      </c>
      <c r="F32" s="25">
        <f t="shared" si="0"/>
        <v>1</v>
      </c>
      <c r="G32" s="29">
        <f>IFERROR(data!H30/data!O30," ")</f>
        <v>0</v>
      </c>
      <c r="H32" s="30">
        <f>IFERROR(data!I30/data!O30," ")</f>
        <v>1</v>
      </c>
      <c r="I32" s="26">
        <f t="shared" si="1"/>
        <v>1</v>
      </c>
      <c r="J32" s="32">
        <f>data!P30</f>
        <v>6</v>
      </c>
      <c r="K32" s="29">
        <f>IFERROR(data!S30/data!AA30," ")</f>
        <v>0.33333333333333331</v>
      </c>
      <c r="L32" s="30">
        <f>IFERROR(data!T30/data!AA30," ")</f>
        <v>0.66666666666666663</v>
      </c>
      <c r="M32" s="25">
        <f t="shared" si="2"/>
        <v>1</v>
      </c>
      <c r="N32" s="29">
        <f>IFERROR(data!U30/data!AB30," ")</f>
        <v>0.33333333333333331</v>
      </c>
      <c r="O32" s="30">
        <f>IFERROR(data!V30/data!AB30," ")</f>
        <v>0.66666666666666663</v>
      </c>
      <c r="P32" s="26">
        <f t="shared" si="3"/>
        <v>1</v>
      </c>
      <c r="Q32" s="32">
        <f>data!AC30</f>
        <v>6</v>
      </c>
      <c r="R32" s="29">
        <f>IFERROR(data!AF30/data!$AN30," ")</f>
        <v>0</v>
      </c>
      <c r="S32" s="30">
        <f>IFERROR(data!AG30/data!$AN30," ")</f>
        <v>0</v>
      </c>
      <c r="T32" s="25">
        <f t="shared" si="4"/>
        <v>0</v>
      </c>
      <c r="U32" s="29">
        <f>IFERROR(data!AH30/data!$AO30," ")</f>
        <v>0</v>
      </c>
      <c r="V32" s="30">
        <f>IFERROR(data!AI30/data!$AO30," ")</f>
        <v>0.25</v>
      </c>
      <c r="W32" s="26">
        <f t="shared" si="5"/>
        <v>0.25</v>
      </c>
      <c r="X32" s="32">
        <f>data!AP30</f>
        <v>5</v>
      </c>
      <c r="Y32" s="29">
        <f>IFERROR(data!AS30/data!$BA30," ")</f>
        <v>0</v>
      </c>
      <c r="Z32" s="30">
        <f>IFERROR(data!AT30/data!$BA30," ")</f>
        <v>1</v>
      </c>
      <c r="AA32" s="25">
        <f t="shared" si="6"/>
        <v>1</v>
      </c>
      <c r="AB32" s="29" t="str">
        <f>IFERROR(data!AU30/data!$BB30," ")</f>
        <v xml:space="preserve"> </v>
      </c>
      <c r="AC32" s="30" t="str">
        <f>IFERROR(data!AV30/data!$BB30," ")</f>
        <v xml:space="preserve"> </v>
      </c>
      <c r="AD32" s="26" t="str">
        <f t="shared" si="7"/>
        <v xml:space="preserve"> </v>
      </c>
      <c r="AE32" s="32">
        <f>data!BC30</f>
        <v>3</v>
      </c>
      <c r="AF32" s="29">
        <f>IFERROR(data!BF30/data!$BN30," ")</f>
        <v>0</v>
      </c>
      <c r="AG32" s="30">
        <f>IFERROR(data!BG30/data!$BN30," ")</f>
        <v>0.66666666666666663</v>
      </c>
      <c r="AH32" s="25">
        <f t="shared" si="8"/>
        <v>0.66666666666666663</v>
      </c>
      <c r="AI32" s="29" t="str">
        <f>IFERROR(data!BH30/data!$BO30," ")</f>
        <v xml:space="preserve"> </v>
      </c>
      <c r="AJ32" s="30" t="str">
        <f>IFERROR(data!BI30/data!$BO30," ")</f>
        <v xml:space="preserve"> </v>
      </c>
      <c r="AK32" s="26" t="str">
        <f t="shared" si="9"/>
        <v xml:space="preserve"> </v>
      </c>
      <c r="AL32" s="32">
        <f>data!BP30</f>
        <v>3</v>
      </c>
      <c r="AM32" s="29">
        <f>IFERROR(data!BS30/data!$BY30," ")</f>
        <v>0.5</v>
      </c>
      <c r="AN32" s="30">
        <f>IFERROR(data!BT30/data!$BY30," ")</f>
        <v>0.5</v>
      </c>
      <c r="AO32" s="25">
        <f t="shared" si="22"/>
        <v>1</v>
      </c>
      <c r="AP32" s="29">
        <f>IFERROR(data!BU30/data!$BZ30," ")</f>
        <v>0</v>
      </c>
      <c r="AQ32" s="30">
        <f>IFERROR(data!BV30/data!$BZ30," ")</f>
        <v>1</v>
      </c>
      <c r="AR32" s="26">
        <f t="shared" si="23"/>
        <v>1</v>
      </c>
      <c r="AS32" s="32">
        <f>data!CA30</f>
        <v>5</v>
      </c>
    </row>
    <row r="33" spans="1:45" s="34" customFormat="1" x14ac:dyDescent="0.25">
      <c r="A33" s="27"/>
      <c r="B33" s="28"/>
      <c r="C33" s="28" t="s">
        <v>36</v>
      </c>
      <c r="D33" s="163" t="str">
        <f>IFERROR(data!F31/data!N31," ")</f>
        <v xml:space="preserve"> </v>
      </c>
      <c r="E33" s="30" t="str">
        <f>IFERROR(data!G31/data!N31," ")</f>
        <v xml:space="preserve"> </v>
      </c>
      <c r="F33" s="25" t="str">
        <f t="shared" ref="F33:F34" si="24">IFERROR(D33+E33," ")</f>
        <v xml:space="preserve"> </v>
      </c>
      <c r="G33" s="29" t="str">
        <f>IFERROR(data!H31/data!O31," ")</f>
        <v xml:space="preserve"> </v>
      </c>
      <c r="H33" s="30" t="str">
        <f>IFERROR(data!I31/data!O31," ")</f>
        <v xml:space="preserve"> </v>
      </c>
      <c r="I33" s="26" t="str">
        <f t="shared" ref="I33:I34" si="25">IFERROR(G33+H33," ")</f>
        <v xml:space="preserve"> </v>
      </c>
      <c r="J33" s="32">
        <f>data!P31</f>
        <v>0</v>
      </c>
      <c r="K33" s="29" t="str">
        <f>IFERROR(data!S31/data!AA31," ")</f>
        <v xml:space="preserve"> </v>
      </c>
      <c r="L33" s="30" t="str">
        <f>IFERROR(data!T31/data!AA31," ")</f>
        <v xml:space="preserve"> </v>
      </c>
      <c r="M33" s="25" t="str">
        <f t="shared" ref="M33:M34" si="26">IFERROR(K33+L33," ")</f>
        <v xml:space="preserve"> </v>
      </c>
      <c r="N33" s="29" t="str">
        <f>IFERROR(data!U31/data!AB31," ")</f>
        <v xml:space="preserve"> </v>
      </c>
      <c r="O33" s="30" t="str">
        <f>IFERROR(data!V31/data!AB31," ")</f>
        <v xml:space="preserve"> </v>
      </c>
      <c r="P33" s="26" t="str">
        <f t="shared" ref="P33:P34" si="27">IFERROR(N33+O33," ")</f>
        <v xml:space="preserve"> </v>
      </c>
      <c r="Q33" s="32">
        <f>data!AC31</f>
        <v>0</v>
      </c>
      <c r="R33" s="29" t="str">
        <f>IFERROR(data!AF31/data!$AN31," ")</f>
        <v xml:space="preserve"> </v>
      </c>
      <c r="S33" s="30" t="str">
        <f>IFERROR(data!AG31/data!$AN31," ")</f>
        <v xml:space="preserve"> </v>
      </c>
      <c r="T33" s="25" t="str">
        <f t="shared" ref="T33:T34" si="28">IFERROR(R33+S33," ")</f>
        <v xml:space="preserve"> </v>
      </c>
      <c r="U33" s="29" t="str">
        <f>IFERROR(data!AH31/data!$AO31," ")</f>
        <v xml:space="preserve"> </v>
      </c>
      <c r="V33" s="30" t="str">
        <f>IFERROR(data!AI31/data!$AO31," ")</f>
        <v xml:space="preserve"> </v>
      </c>
      <c r="W33" s="26" t="str">
        <f t="shared" ref="W33:W34" si="29">IFERROR(U33+V33," ")</f>
        <v xml:space="preserve"> </v>
      </c>
      <c r="X33" s="32">
        <f>data!AP31</f>
        <v>0</v>
      </c>
      <c r="Y33" s="29" t="str">
        <f>IFERROR(data!AS31/data!$BA31," ")</f>
        <v xml:space="preserve"> </v>
      </c>
      <c r="Z33" s="30" t="str">
        <f>IFERROR(data!AT31/data!$BA31," ")</f>
        <v xml:space="preserve"> </v>
      </c>
      <c r="AA33" s="25" t="str">
        <f t="shared" ref="AA33:AA34" si="30">IFERROR(Y33+Z33," ")</f>
        <v xml:space="preserve"> </v>
      </c>
      <c r="AB33" s="29" t="str">
        <f>IFERROR(data!AU31/data!$BB31," ")</f>
        <v xml:space="preserve"> </v>
      </c>
      <c r="AC33" s="30" t="str">
        <f>IFERROR(data!AV31/data!$BB31," ")</f>
        <v xml:space="preserve"> </v>
      </c>
      <c r="AD33" s="26" t="str">
        <f t="shared" ref="AD33:AD34" si="31">IFERROR(AB33+AC33," ")</f>
        <v xml:space="preserve"> </v>
      </c>
      <c r="AE33" s="32">
        <f>data!BC31</f>
        <v>0</v>
      </c>
      <c r="AF33" s="29" t="str">
        <f>IFERROR(data!BF31/data!$BN31," ")</f>
        <v xml:space="preserve"> </v>
      </c>
      <c r="AG33" s="30" t="str">
        <f>IFERROR(data!BG31/data!$BN31," ")</f>
        <v xml:space="preserve"> </v>
      </c>
      <c r="AH33" s="25" t="str">
        <f t="shared" ref="AH33:AH34" si="32">IFERROR(AF33+AG33," ")</f>
        <v xml:space="preserve"> </v>
      </c>
      <c r="AI33" s="29" t="str">
        <f>IFERROR(data!BH31/data!$BO31," ")</f>
        <v xml:space="preserve"> </v>
      </c>
      <c r="AJ33" s="30" t="str">
        <f>IFERROR(data!BI31/data!$BO31," ")</f>
        <v xml:space="preserve"> </v>
      </c>
      <c r="AK33" s="26" t="str">
        <f t="shared" ref="AK33:AK34" si="33">IFERROR(AI33+AJ33," ")</f>
        <v xml:space="preserve"> </v>
      </c>
      <c r="AL33" s="32">
        <f>data!BP31</f>
        <v>0</v>
      </c>
      <c r="AM33" s="29" t="str">
        <f>IFERROR(data!BS31/data!$BY31," ")</f>
        <v xml:space="preserve"> </v>
      </c>
      <c r="AN33" s="30" t="str">
        <f>IFERROR(data!BT31/data!$BY31," ")</f>
        <v xml:space="preserve"> </v>
      </c>
      <c r="AO33" s="25" t="str">
        <f t="shared" ref="AO33:AO36" si="34">IFERROR(AM33+AN33," ")</f>
        <v xml:space="preserve"> </v>
      </c>
      <c r="AP33" s="29" t="str">
        <f>IFERROR(data!BU31/data!$BZ31," ")</f>
        <v xml:space="preserve"> </v>
      </c>
      <c r="AQ33" s="30" t="str">
        <f>IFERROR(data!BV31/data!$BZ31," ")</f>
        <v xml:space="preserve"> </v>
      </c>
      <c r="AR33" s="26" t="str">
        <f t="shared" ref="AR33:AR36" si="35">IFERROR(AP33+AQ33," ")</f>
        <v xml:space="preserve"> </v>
      </c>
      <c r="AS33" s="32">
        <f>data!CA31</f>
        <v>0</v>
      </c>
    </row>
    <row r="34" spans="1:45" s="34" customFormat="1" x14ac:dyDescent="0.25">
      <c r="A34" s="27"/>
      <c r="B34" s="28"/>
      <c r="C34" s="28" t="s">
        <v>32</v>
      </c>
      <c r="D34" s="163">
        <f>IFERROR(data!F32/data!N32," ")</f>
        <v>0</v>
      </c>
      <c r="E34" s="30">
        <f>IFERROR(data!G32/data!N32," ")</f>
        <v>0.66666666666666663</v>
      </c>
      <c r="F34" s="25">
        <f t="shared" si="24"/>
        <v>0.66666666666666663</v>
      </c>
      <c r="G34" s="29" t="str">
        <f>IFERROR(data!H32/data!O32," ")</f>
        <v xml:space="preserve"> </v>
      </c>
      <c r="H34" s="30" t="str">
        <f>IFERROR(data!I32/data!O32," ")</f>
        <v xml:space="preserve"> </v>
      </c>
      <c r="I34" s="26" t="str">
        <f t="shared" si="25"/>
        <v xml:space="preserve"> </v>
      </c>
      <c r="J34" s="32">
        <f>data!P32</f>
        <v>3</v>
      </c>
      <c r="K34" s="29" t="str">
        <f>IFERROR(data!S32/data!AA32," ")</f>
        <v xml:space="preserve"> </v>
      </c>
      <c r="L34" s="30" t="str">
        <f>IFERROR(data!T32/data!AA32," ")</f>
        <v xml:space="preserve"> </v>
      </c>
      <c r="M34" s="25" t="str">
        <f t="shared" si="26"/>
        <v xml:space="preserve"> </v>
      </c>
      <c r="N34" s="29" t="str">
        <f>IFERROR(data!U32/data!AB32," ")</f>
        <v xml:space="preserve"> </v>
      </c>
      <c r="O34" s="30" t="str">
        <f>IFERROR(data!V32/data!AB32," ")</f>
        <v xml:space="preserve"> </v>
      </c>
      <c r="P34" s="26" t="str">
        <f t="shared" si="27"/>
        <v xml:space="preserve"> </v>
      </c>
      <c r="Q34" s="32">
        <f>data!AC32</f>
        <v>0</v>
      </c>
      <c r="R34" s="29" t="str">
        <f>IFERROR(data!AF32/data!$AN32," ")</f>
        <v xml:space="preserve"> </v>
      </c>
      <c r="S34" s="30" t="str">
        <f>IFERROR(data!AG32/data!$AN32," ")</f>
        <v xml:space="preserve"> </v>
      </c>
      <c r="T34" s="25" t="str">
        <f t="shared" si="28"/>
        <v xml:space="preserve"> </v>
      </c>
      <c r="U34" s="29" t="str">
        <f>IFERROR(data!AH32/data!$AO32," ")</f>
        <v xml:space="preserve"> </v>
      </c>
      <c r="V34" s="30" t="str">
        <f>IFERROR(data!AI32/data!$AO32," ")</f>
        <v xml:space="preserve"> </v>
      </c>
      <c r="W34" s="26" t="str">
        <f t="shared" si="29"/>
        <v xml:space="preserve"> </v>
      </c>
      <c r="X34" s="32">
        <f>data!AP32</f>
        <v>0</v>
      </c>
      <c r="Y34" s="29" t="str">
        <f>IFERROR(data!AS32/data!$BA32," ")</f>
        <v xml:space="preserve"> </v>
      </c>
      <c r="Z34" s="30" t="str">
        <f>IFERROR(data!AT32/data!$BA32," ")</f>
        <v xml:space="preserve"> </v>
      </c>
      <c r="AA34" s="25" t="str">
        <f t="shared" si="30"/>
        <v xml:space="preserve"> </v>
      </c>
      <c r="AB34" s="29" t="str">
        <f>IFERROR(data!AU32/data!$BB32," ")</f>
        <v xml:space="preserve"> </v>
      </c>
      <c r="AC34" s="30" t="str">
        <f>IFERROR(data!AV32/data!$BB32," ")</f>
        <v xml:space="preserve"> </v>
      </c>
      <c r="AD34" s="26" t="str">
        <f t="shared" si="31"/>
        <v xml:space="preserve"> </v>
      </c>
      <c r="AE34" s="32">
        <f>data!BC32</f>
        <v>0</v>
      </c>
      <c r="AF34" s="29" t="str">
        <f>IFERROR(data!BF32/data!$BN32," ")</f>
        <v xml:space="preserve"> </v>
      </c>
      <c r="AG34" s="30" t="str">
        <f>IFERROR(data!BG32/data!$BN32," ")</f>
        <v xml:space="preserve"> </v>
      </c>
      <c r="AH34" s="25" t="str">
        <f t="shared" si="32"/>
        <v xml:space="preserve"> </v>
      </c>
      <c r="AI34" s="29" t="str">
        <f>IFERROR(data!BH32/data!$BO32," ")</f>
        <v xml:space="preserve"> </v>
      </c>
      <c r="AJ34" s="30" t="str">
        <f>IFERROR(data!BI32/data!$BO32," ")</f>
        <v xml:space="preserve"> </v>
      </c>
      <c r="AK34" s="26" t="str">
        <f t="shared" si="33"/>
        <v xml:space="preserve"> </v>
      </c>
      <c r="AL34" s="32">
        <f>data!BP32</f>
        <v>0</v>
      </c>
      <c r="AM34" s="29"/>
      <c r="AN34" s="30"/>
      <c r="AO34" s="25"/>
      <c r="AP34" s="29"/>
      <c r="AQ34" s="30"/>
      <c r="AR34" s="26"/>
      <c r="AS34" s="32">
        <f>data!CA32</f>
        <v>0</v>
      </c>
    </row>
    <row r="35" spans="1:45" s="34" customFormat="1" x14ac:dyDescent="0.25">
      <c r="A35" s="27"/>
      <c r="B35" s="28"/>
      <c r="C35" s="28" t="s">
        <v>37</v>
      </c>
      <c r="D35" s="163">
        <f>IFERROR(data!F33/data!N33," ")</f>
        <v>0.5714285714285714</v>
      </c>
      <c r="E35" s="30">
        <f>IFERROR(data!G33/data!N33," ")</f>
        <v>0.14285714285714285</v>
      </c>
      <c r="F35" s="25">
        <f t="shared" si="0"/>
        <v>0.71428571428571419</v>
      </c>
      <c r="G35" s="29">
        <f>IFERROR(data!H33/data!O33," ")</f>
        <v>0</v>
      </c>
      <c r="H35" s="30">
        <f>IFERROR(data!I33/data!O33," ")</f>
        <v>1</v>
      </c>
      <c r="I35" s="26">
        <f t="shared" si="1"/>
        <v>1</v>
      </c>
      <c r="J35" s="32">
        <f>data!P33</f>
        <v>10</v>
      </c>
      <c r="K35" s="29">
        <f>IFERROR(data!S33/data!AA33," ")</f>
        <v>0.25</v>
      </c>
      <c r="L35" s="30">
        <f>IFERROR(data!T33/data!AA33," ")</f>
        <v>0.5</v>
      </c>
      <c r="M35" s="25">
        <f t="shared" si="2"/>
        <v>0.75</v>
      </c>
      <c r="N35" s="29" t="str">
        <f>IFERROR(data!U33/data!AB33," ")</f>
        <v xml:space="preserve"> </v>
      </c>
      <c r="O35" s="30" t="str">
        <f>IFERROR(data!V33/data!AB33," ")</f>
        <v xml:space="preserve"> </v>
      </c>
      <c r="P35" s="26" t="str">
        <f t="shared" si="3"/>
        <v xml:space="preserve"> </v>
      </c>
      <c r="Q35" s="32">
        <f>data!AC33</f>
        <v>4</v>
      </c>
      <c r="R35" s="29">
        <f>IFERROR(data!AF33/data!$AN33," ")</f>
        <v>0</v>
      </c>
      <c r="S35" s="30">
        <f>IFERROR(data!AG33/data!$AN33," ")</f>
        <v>0</v>
      </c>
      <c r="T35" s="25">
        <f t="shared" si="4"/>
        <v>0</v>
      </c>
      <c r="U35" s="29">
        <f>IFERROR(data!AH33/data!$AO33," ")</f>
        <v>0</v>
      </c>
      <c r="V35" s="30">
        <f>IFERROR(data!AI33/data!$AO33," ")</f>
        <v>0</v>
      </c>
      <c r="W35" s="26">
        <f t="shared" si="5"/>
        <v>0</v>
      </c>
      <c r="X35" s="32">
        <f>data!AP33</f>
        <v>2</v>
      </c>
      <c r="Y35" s="29">
        <f>IFERROR(data!AS33/data!$BA33," ")</f>
        <v>0</v>
      </c>
      <c r="Z35" s="30">
        <f>IFERROR(data!AT33/data!$BA33," ")</f>
        <v>0</v>
      </c>
      <c r="AA35" s="25">
        <f t="shared" si="6"/>
        <v>0</v>
      </c>
      <c r="AB35" s="29" t="str">
        <f>IFERROR(data!AU33/data!$BB33," ")</f>
        <v xml:space="preserve"> </v>
      </c>
      <c r="AC35" s="30" t="str">
        <f>IFERROR(data!AV33/data!$BB33," ")</f>
        <v xml:space="preserve"> </v>
      </c>
      <c r="AD35" s="26" t="str">
        <f t="shared" si="7"/>
        <v xml:space="preserve"> </v>
      </c>
      <c r="AE35" s="32">
        <f>data!BC33</f>
        <v>2</v>
      </c>
      <c r="AF35" s="29">
        <f>IFERROR(data!BF33/data!$BN33," ")</f>
        <v>0.5</v>
      </c>
      <c r="AG35" s="30">
        <f>IFERROR(data!BG33/data!$BN33," ")</f>
        <v>0.5</v>
      </c>
      <c r="AH35" s="25">
        <f t="shared" si="8"/>
        <v>1</v>
      </c>
      <c r="AI35" s="29">
        <f>IFERROR(data!BH33/data!$BO33," ")</f>
        <v>0</v>
      </c>
      <c r="AJ35" s="30">
        <f>IFERROR(data!BI33/data!$BO33," ")</f>
        <v>1</v>
      </c>
      <c r="AK35" s="26">
        <f t="shared" si="9"/>
        <v>1</v>
      </c>
      <c r="AL35" s="32">
        <f>data!BP33</f>
        <v>3</v>
      </c>
      <c r="AM35" s="29">
        <f>IFERROR(data!BS33/data!$BY33," ")</f>
        <v>0.66666666666666663</v>
      </c>
      <c r="AN35" s="30">
        <f>IFERROR(data!BT33/data!$BY33," ")</f>
        <v>0.33333333333333331</v>
      </c>
      <c r="AO35" s="25">
        <f t="shared" ref="AO35" si="36">IFERROR(AM35+AN35," ")</f>
        <v>1</v>
      </c>
      <c r="AP35" s="29">
        <f>IFERROR(data!BU33/data!$BZ34," ")</f>
        <v>0</v>
      </c>
      <c r="AQ35" s="30" t="str">
        <f>IFERROR(data!BV33/data!$BZ33," ")</f>
        <v xml:space="preserve"> </v>
      </c>
      <c r="AR35" s="26" t="str">
        <f t="shared" ref="AR35" si="37">IFERROR(AP35+AQ35," ")</f>
        <v xml:space="preserve"> </v>
      </c>
      <c r="AS35" s="32">
        <f>data!CA33</f>
        <v>3</v>
      </c>
    </row>
    <row r="36" spans="1:45" s="34" customFormat="1" x14ac:dyDescent="0.25">
      <c r="A36" s="27"/>
      <c r="B36" s="65"/>
      <c r="C36" s="65" t="s">
        <v>90</v>
      </c>
      <c r="D36" s="164">
        <f>IFERROR(data!F34/data!N34," ")</f>
        <v>0.46153846153846156</v>
      </c>
      <c r="E36" s="67">
        <f>IFERROR(data!G34/data!N34," ")</f>
        <v>0.30769230769230771</v>
      </c>
      <c r="F36" s="68">
        <f t="shared" si="0"/>
        <v>0.76923076923076927</v>
      </c>
      <c r="G36" s="66">
        <f>IFERROR(data!H34/data!O34," ")</f>
        <v>0.1111111111111111</v>
      </c>
      <c r="H36" s="67">
        <f>IFERROR(data!I34/data!O34," ")</f>
        <v>0.88888888888888884</v>
      </c>
      <c r="I36" s="88">
        <f t="shared" si="1"/>
        <v>1</v>
      </c>
      <c r="J36" s="71">
        <f>data!P34</f>
        <v>22</v>
      </c>
      <c r="K36" s="66">
        <f>IFERROR(data!S34/data!AA34," ")</f>
        <v>0.375</v>
      </c>
      <c r="L36" s="67">
        <f>IFERROR(data!T34/data!AA34," ")</f>
        <v>0.5</v>
      </c>
      <c r="M36" s="68">
        <f t="shared" si="2"/>
        <v>0.875</v>
      </c>
      <c r="N36" s="66">
        <f>IFERROR(data!U34/data!AB34," ")</f>
        <v>0.2</v>
      </c>
      <c r="O36" s="67">
        <f>IFERROR(data!V34/data!AB34," ")</f>
        <v>0.8</v>
      </c>
      <c r="P36" s="88">
        <f t="shared" si="3"/>
        <v>1</v>
      </c>
      <c r="Q36" s="71">
        <f>data!AC34</f>
        <v>13</v>
      </c>
      <c r="R36" s="66">
        <f>IFERROR(data!AF34/data!$AN34," ")</f>
        <v>0</v>
      </c>
      <c r="S36" s="67">
        <f>IFERROR(data!AG34/data!$AN34," ")</f>
        <v>0.33333333333333331</v>
      </c>
      <c r="T36" s="68">
        <f t="shared" si="4"/>
        <v>0.33333333333333331</v>
      </c>
      <c r="U36" s="66">
        <f>IFERROR(data!AH34/data!$AO34," ")</f>
        <v>0</v>
      </c>
      <c r="V36" s="67">
        <f>IFERROR(data!AI34/data!$AO34," ")</f>
        <v>0.33333333333333331</v>
      </c>
      <c r="W36" s="88">
        <f t="shared" si="5"/>
        <v>0.33333333333333331</v>
      </c>
      <c r="X36" s="71">
        <f>data!AP34</f>
        <v>9</v>
      </c>
      <c r="Y36" s="66">
        <f>IFERROR(data!AS34/data!$BA34," ")</f>
        <v>0.16666666666666666</v>
      </c>
      <c r="Z36" s="67">
        <f>IFERROR(data!AT34/data!$BA34," ")</f>
        <v>0.5</v>
      </c>
      <c r="AA36" s="68">
        <f t="shared" si="6"/>
        <v>0.66666666666666663</v>
      </c>
      <c r="AB36" s="66" t="str">
        <f>IFERROR(data!AU34/data!$BB34," ")</f>
        <v xml:space="preserve"> </v>
      </c>
      <c r="AC36" s="67" t="str">
        <f>IFERROR(data!AV34/data!$BB34," ")</f>
        <v xml:space="preserve"> </v>
      </c>
      <c r="AD36" s="88" t="str">
        <f t="shared" si="7"/>
        <v xml:space="preserve"> </v>
      </c>
      <c r="AE36" s="71">
        <f>data!BC34</f>
        <v>6</v>
      </c>
      <c r="AF36" s="66">
        <f>IFERROR(data!BF34/data!$BN34," ")</f>
        <v>0.16666666666666666</v>
      </c>
      <c r="AG36" s="67">
        <f>IFERROR(data!BG34/data!$BN34," ")</f>
        <v>0.66666666666666663</v>
      </c>
      <c r="AH36" s="68">
        <f t="shared" si="8"/>
        <v>0.83333333333333326</v>
      </c>
      <c r="AI36" s="66">
        <f>IFERROR(data!BH34/data!$BO34," ")</f>
        <v>0</v>
      </c>
      <c r="AJ36" s="67">
        <f>IFERROR(data!BI34/data!$BO34," ")</f>
        <v>1</v>
      </c>
      <c r="AK36" s="88">
        <f t="shared" si="9"/>
        <v>1</v>
      </c>
      <c r="AL36" s="71">
        <f>data!BP34</f>
        <v>8</v>
      </c>
      <c r="AM36" s="66">
        <f>IFERROR(data!BS35/data!$BY35," ")</f>
        <v>0</v>
      </c>
      <c r="AN36" s="67">
        <f>IFERROR(data!BT35/data!$BY35," ")</f>
        <v>0.875</v>
      </c>
      <c r="AO36" s="68">
        <f t="shared" si="34"/>
        <v>0.875</v>
      </c>
      <c r="AP36" s="66">
        <f>IFERROR(data!BU35/data!$BZ35," ")</f>
        <v>0</v>
      </c>
      <c r="AQ36" s="67">
        <f>IFERROR(data!BV35/data!$BZ35," ")</f>
        <v>1</v>
      </c>
      <c r="AR36" s="88">
        <f t="shared" si="35"/>
        <v>1</v>
      </c>
      <c r="AS36" s="71">
        <f>data!CA34</f>
        <v>8</v>
      </c>
    </row>
    <row r="37" spans="1:45" s="34" customFormat="1" x14ac:dyDescent="0.25">
      <c r="A37" s="27"/>
      <c r="B37" s="28" t="s">
        <v>20</v>
      </c>
      <c r="C37" s="28" t="s">
        <v>20</v>
      </c>
      <c r="D37" s="163">
        <f>IFERROR(data!F35/data!N35," ")</f>
        <v>0.22222222222222221</v>
      </c>
      <c r="E37" s="30">
        <f>IFERROR(data!G35/data!N35," ")</f>
        <v>0.44444444444444442</v>
      </c>
      <c r="F37" s="25">
        <f t="shared" si="0"/>
        <v>0.66666666666666663</v>
      </c>
      <c r="G37" s="29">
        <f>IFERROR(data!H35/data!O35," ")</f>
        <v>0</v>
      </c>
      <c r="H37" s="30">
        <f>IFERROR(data!I35/data!O35," ")</f>
        <v>1</v>
      </c>
      <c r="I37" s="26">
        <f t="shared" si="1"/>
        <v>1</v>
      </c>
      <c r="J37" s="32">
        <f>data!P35</f>
        <v>10</v>
      </c>
      <c r="K37" s="29">
        <f>IFERROR(data!S35/data!AA35," ")</f>
        <v>8.3333333333333329E-2</v>
      </c>
      <c r="L37" s="30">
        <f>IFERROR(data!T35/data!AA35," ")</f>
        <v>0.66666666666666663</v>
      </c>
      <c r="M37" s="25">
        <f t="shared" si="2"/>
        <v>0.75</v>
      </c>
      <c r="N37" s="29">
        <f>IFERROR(data!U35/data!AB35," ")</f>
        <v>0.5</v>
      </c>
      <c r="O37" s="30">
        <f>IFERROR(data!V35/data!AB35," ")</f>
        <v>0</v>
      </c>
      <c r="P37" s="26">
        <f t="shared" si="3"/>
        <v>0.5</v>
      </c>
      <c r="Q37" s="32">
        <f>data!AC35</f>
        <v>14</v>
      </c>
      <c r="R37" s="29">
        <f>IFERROR(data!AF35/data!$AN35," ")</f>
        <v>0.2</v>
      </c>
      <c r="S37" s="30">
        <f>IFERROR(data!AG35/data!$AN35," ")</f>
        <v>0.6</v>
      </c>
      <c r="T37" s="25">
        <f t="shared" si="4"/>
        <v>0.8</v>
      </c>
      <c r="U37" s="29">
        <f>IFERROR(data!AH35/data!$AO35," ")</f>
        <v>0</v>
      </c>
      <c r="V37" s="30">
        <f>IFERROR(data!AI35/data!$AO35," ")</f>
        <v>0.5</v>
      </c>
      <c r="W37" s="26">
        <f t="shared" si="5"/>
        <v>0.5</v>
      </c>
      <c r="X37" s="32">
        <f>data!AP35</f>
        <v>7</v>
      </c>
      <c r="Y37" s="29">
        <f>IFERROR(data!AS35/data!$BA35," ")</f>
        <v>0</v>
      </c>
      <c r="Z37" s="30">
        <f>IFERROR(data!AT35/data!$BA35," ")</f>
        <v>0.7142857142857143</v>
      </c>
      <c r="AA37" s="25">
        <f t="shared" si="6"/>
        <v>0.7142857142857143</v>
      </c>
      <c r="AB37" s="29">
        <f>IFERROR(data!AU35/data!$BB35," ")</f>
        <v>0</v>
      </c>
      <c r="AC37" s="30">
        <f>IFERROR(data!AV35/data!$BB35," ")</f>
        <v>1</v>
      </c>
      <c r="AD37" s="26">
        <f t="shared" si="7"/>
        <v>1</v>
      </c>
      <c r="AE37" s="32">
        <f>data!BC35</f>
        <v>8</v>
      </c>
      <c r="AF37" s="29">
        <f>IFERROR(data!BF35/data!$BN35," ")</f>
        <v>0.2857142857142857</v>
      </c>
      <c r="AG37" s="30">
        <f>IFERROR(data!BG35/data!$BN35," ")</f>
        <v>0.5714285714285714</v>
      </c>
      <c r="AH37" s="25">
        <f t="shared" si="8"/>
        <v>0.8571428571428571</v>
      </c>
      <c r="AI37" s="29" t="str">
        <f>IFERROR(data!BH35/data!$BO35," ")</f>
        <v xml:space="preserve"> </v>
      </c>
      <c r="AJ37" s="30" t="str">
        <f>IFERROR(data!BI35/data!$BO35," ")</f>
        <v xml:space="preserve"> </v>
      </c>
      <c r="AK37" s="26" t="str">
        <f t="shared" si="9"/>
        <v xml:space="preserve"> </v>
      </c>
      <c r="AL37" s="32">
        <f>data!BP35</f>
        <v>7</v>
      </c>
      <c r="AM37" s="29">
        <f>IFERROR(data!BS35/data!$BY35," ")</f>
        <v>0</v>
      </c>
      <c r="AN37" s="30">
        <f>IFERROR(data!BT35/data!$BY35," ")</f>
        <v>0.875</v>
      </c>
      <c r="AO37" s="25">
        <f t="shared" si="10"/>
        <v>0.875</v>
      </c>
      <c r="AP37" s="29">
        <f>IFERROR(data!BU36/data!$BZ36," ")</f>
        <v>0</v>
      </c>
      <c r="AQ37" s="30">
        <f>IFERROR(data!BV36/data!$BZ36," ")</f>
        <v>0.9</v>
      </c>
      <c r="AR37" s="26">
        <f t="shared" ref="AR37:AR53" si="38">IFERROR(AP37+AQ37," ")</f>
        <v>0.9</v>
      </c>
      <c r="AS37" s="32">
        <f>data!CA35</f>
        <v>10</v>
      </c>
    </row>
    <row r="38" spans="1:45" s="34" customFormat="1" x14ac:dyDescent="0.25">
      <c r="A38" s="27"/>
      <c r="B38" s="42" t="s">
        <v>48</v>
      </c>
      <c r="C38" s="42" t="s">
        <v>48</v>
      </c>
      <c r="D38" s="165">
        <f>IFERROR(data!F36/data!N36," ")</f>
        <v>0.2857142857142857</v>
      </c>
      <c r="E38" s="90">
        <f>IFERROR(data!G36/data!N36," ")</f>
        <v>0.6785714285714286</v>
      </c>
      <c r="F38" s="55">
        <f t="shared" si="0"/>
        <v>0.9642857142857143</v>
      </c>
      <c r="G38" s="89">
        <f>IFERROR(data!H36/data!O36," ")</f>
        <v>0.33333333333333331</v>
      </c>
      <c r="H38" s="90">
        <f>IFERROR(data!I36/data!O36," ")</f>
        <v>0.66666666666666663</v>
      </c>
      <c r="I38" s="91">
        <f t="shared" si="1"/>
        <v>1</v>
      </c>
      <c r="J38" s="92">
        <f>data!P36</f>
        <v>31</v>
      </c>
      <c r="K38" s="89">
        <f>IFERROR(data!S36/data!AA36," ")</f>
        <v>0</v>
      </c>
      <c r="L38" s="90">
        <f>IFERROR(data!T36/data!AA36," ")</f>
        <v>0.7857142857142857</v>
      </c>
      <c r="M38" s="55">
        <f t="shared" si="2"/>
        <v>0.7857142857142857</v>
      </c>
      <c r="N38" s="89">
        <f>IFERROR(data!U36/data!AB36," ")</f>
        <v>0</v>
      </c>
      <c r="O38" s="90">
        <f>IFERROR(data!V36/data!AB36," ")</f>
        <v>0.5</v>
      </c>
      <c r="P38" s="91">
        <f t="shared" si="3"/>
        <v>0.5</v>
      </c>
      <c r="Q38" s="92">
        <f>data!AC36</f>
        <v>34</v>
      </c>
      <c r="R38" s="89">
        <f>IFERROR(data!AF36/data!$AN36," ")</f>
        <v>3.3333333333333333E-2</v>
      </c>
      <c r="S38" s="90">
        <f>IFERROR(data!AG36/data!$AN36," ")</f>
        <v>0.76666666666666672</v>
      </c>
      <c r="T38" s="55">
        <f t="shared" si="4"/>
        <v>0.8</v>
      </c>
      <c r="U38" s="89">
        <f>IFERROR(data!AH36/data!$AO36," ")</f>
        <v>0</v>
      </c>
      <c r="V38" s="90">
        <f>IFERROR(data!AI36/data!$AO36," ")</f>
        <v>1</v>
      </c>
      <c r="W38" s="91">
        <f t="shared" si="5"/>
        <v>1</v>
      </c>
      <c r="X38" s="92">
        <f>data!AP36</f>
        <v>33</v>
      </c>
      <c r="Y38" s="89">
        <f>IFERROR(data!AS36/data!$BA36," ")</f>
        <v>0.125</v>
      </c>
      <c r="Z38" s="90">
        <f>IFERROR(data!AT36/data!$BA36," ")</f>
        <v>0.625</v>
      </c>
      <c r="AA38" s="55">
        <f t="shared" si="6"/>
        <v>0.75</v>
      </c>
      <c r="AB38" s="89">
        <f>IFERROR(data!AU36/data!$BB36," ")</f>
        <v>0</v>
      </c>
      <c r="AC38" s="90">
        <f>IFERROR(data!AV36/data!$BB36," ")</f>
        <v>1</v>
      </c>
      <c r="AD38" s="91">
        <f t="shared" si="7"/>
        <v>1</v>
      </c>
      <c r="AE38" s="92">
        <f>data!BC36</f>
        <v>30</v>
      </c>
      <c r="AF38" s="89">
        <f>IFERROR(data!BF36/data!$BN36," ")</f>
        <v>8.3333333333333329E-2</v>
      </c>
      <c r="AG38" s="90">
        <f>IFERROR(data!BG36/data!$BN36," ")</f>
        <v>0.79166666666666663</v>
      </c>
      <c r="AH38" s="55">
        <f t="shared" si="8"/>
        <v>0.875</v>
      </c>
      <c r="AI38" s="89">
        <f>IFERROR(data!BH36/data!$BO36," ")</f>
        <v>0</v>
      </c>
      <c r="AJ38" s="90">
        <f>IFERROR(data!BI36/data!$BO36," ")</f>
        <v>0.66666666666666663</v>
      </c>
      <c r="AK38" s="91">
        <f t="shared" si="9"/>
        <v>0.66666666666666663</v>
      </c>
      <c r="AL38" s="92">
        <f>data!BP36</f>
        <v>30</v>
      </c>
      <c r="AM38" s="89">
        <f>IFERROR(data!BS36/data!$BY35," ")</f>
        <v>0.125</v>
      </c>
      <c r="AN38" s="90">
        <f>IFERROR(data!BT35/data!$BY35," ")</f>
        <v>0.875</v>
      </c>
      <c r="AO38" s="55">
        <f t="shared" si="10"/>
        <v>1</v>
      </c>
      <c r="AP38" s="89">
        <f>IFERROR(data!BU37/data!$BZ37," ")</f>
        <v>0</v>
      </c>
      <c r="AQ38" s="90">
        <f>IFERROR(data!BV37/data!$BZ37," ")</f>
        <v>0.75</v>
      </c>
      <c r="AR38" s="91">
        <f t="shared" si="38"/>
        <v>0.75</v>
      </c>
      <c r="AS38" s="92">
        <f>data!CA36</f>
        <v>39</v>
      </c>
    </row>
    <row r="39" spans="1:45" s="34" customFormat="1" x14ac:dyDescent="0.25">
      <c r="A39" s="27"/>
      <c r="B39" s="42" t="s">
        <v>38</v>
      </c>
      <c r="C39" s="42" t="s">
        <v>38</v>
      </c>
      <c r="D39" s="165">
        <f>IFERROR(data!F37/data!N37," ")</f>
        <v>0.19047619047619047</v>
      </c>
      <c r="E39" s="90">
        <f>IFERROR(data!G37/data!N37," ")</f>
        <v>0.7142857142857143</v>
      </c>
      <c r="F39" s="55">
        <f t="shared" si="0"/>
        <v>0.90476190476190477</v>
      </c>
      <c r="G39" s="89">
        <f>IFERROR(data!H37/data!O37," ")</f>
        <v>0.27272727272727271</v>
      </c>
      <c r="H39" s="90">
        <f>IFERROR(data!I37/data!O37," ")</f>
        <v>0.45454545454545453</v>
      </c>
      <c r="I39" s="91">
        <f t="shared" si="1"/>
        <v>0.72727272727272729</v>
      </c>
      <c r="J39" s="92">
        <f>data!P37</f>
        <v>53</v>
      </c>
      <c r="K39" s="89">
        <f>IFERROR(data!S37/data!AA37," ")</f>
        <v>0.1891891891891892</v>
      </c>
      <c r="L39" s="90">
        <f>IFERROR(data!T37/data!AA37," ")</f>
        <v>0.59459459459459463</v>
      </c>
      <c r="M39" s="55">
        <f t="shared" si="2"/>
        <v>0.78378378378378377</v>
      </c>
      <c r="N39" s="89">
        <f>IFERROR(data!U37/data!AB37," ")</f>
        <v>0.42857142857142855</v>
      </c>
      <c r="O39" s="90">
        <f>IFERROR(data!V37/data!AB37," ")</f>
        <v>0.42857142857142855</v>
      </c>
      <c r="P39" s="91">
        <f t="shared" si="3"/>
        <v>0.8571428571428571</v>
      </c>
      <c r="Q39" s="92">
        <f>data!AC37</f>
        <v>44</v>
      </c>
      <c r="R39" s="89">
        <f>IFERROR(data!AF37/data!$AN37," ")</f>
        <v>0</v>
      </c>
      <c r="S39" s="90">
        <f>IFERROR(data!AG37/data!$AN37," ")</f>
        <v>0.57692307692307687</v>
      </c>
      <c r="T39" s="55">
        <f t="shared" si="4"/>
        <v>0.57692307692307687</v>
      </c>
      <c r="U39" s="89">
        <f>IFERROR(data!AH37/data!$AO37," ")</f>
        <v>0</v>
      </c>
      <c r="V39" s="90">
        <f>IFERROR(data!AI37/data!$AO37," ")</f>
        <v>0.4</v>
      </c>
      <c r="W39" s="91">
        <f t="shared" si="5"/>
        <v>0.4</v>
      </c>
      <c r="X39" s="92">
        <f>data!AP37</f>
        <v>31</v>
      </c>
      <c r="Y39" s="89">
        <f>IFERROR(data!AS37/data!$BA37," ")</f>
        <v>0.10526315789473684</v>
      </c>
      <c r="Z39" s="90">
        <f>IFERROR(data!AT37/data!$BA37," ")</f>
        <v>0.73684210526315785</v>
      </c>
      <c r="AA39" s="55">
        <f t="shared" si="6"/>
        <v>0.84210526315789469</v>
      </c>
      <c r="AB39" s="89">
        <f>IFERROR(data!AU37/data!$BB37," ")</f>
        <v>0</v>
      </c>
      <c r="AC39" s="90">
        <f>IFERROR(data!AV37/data!$BB37," ")</f>
        <v>1</v>
      </c>
      <c r="AD39" s="91">
        <f t="shared" si="7"/>
        <v>1</v>
      </c>
      <c r="AE39" s="92">
        <f>data!BC37</f>
        <v>21</v>
      </c>
      <c r="AF39" s="89">
        <f>IFERROR(data!BF37/data!$BN37," ")</f>
        <v>0.125</v>
      </c>
      <c r="AG39" s="90">
        <f>IFERROR(data!BG37/data!$BN37," ")</f>
        <v>0.6875</v>
      </c>
      <c r="AH39" s="55">
        <f t="shared" si="8"/>
        <v>0.8125</v>
      </c>
      <c r="AI39" s="89">
        <f>IFERROR(data!BH37/data!$BO37," ")</f>
        <v>0.25</v>
      </c>
      <c r="AJ39" s="90">
        <f>IFERROR(data!BI37/data!$BO37," ")</f>
        <v>0.5</v>
      </c>
      <c r="AK39" s="91">
        <f t="shared" si="9"/>
        <v>0.75</v>
      </c>
      <c r="AL39" s="92">
        <f>data!BP37</f>
        <v>40</v>
      </c>
      <c r="AM39" s="89">
        <f>IFERROR(data!BS37/data!$BY37," ")</f>
        <v>0.1111111111111111</v>
      </c>
      <c r="AN39" s="90">
        <f>IFERROR(data!BT37/data!$BY37," ")</f>
        <v>0.86111111111111116</v>
      </c>
      <c r="AO39" s="55">
        <f t="shared" si="10"/>
        <v>0.97222222222222232</v>
      </c>
      <c r="AP39" s="89">
        <f>IFERROR(data!BU38/data!$BZ38," ")</f>
        <v>0</v>
      </c>
      <c r="AQ39" s="90">
        <f>IFERROR(data!BV38/data!$BZ38," ")</f>
        <v>1</v>
      </c>
      <c r="AR39" s="91">
        <f t="shared" si="38"/>
        <v>1</v>
      </c>
      <c r="AS39" s="92">
        <f>data!CA37</f>
        <v>40</v>
      </c>
    </row>
    <row r="40" spans="1:45" s="34" customFormat="1" x14ac:dyDescent="0.25">
      <c r="A40" s="27"/>
      <c r="B40" s="42" t="s">
        <v>39</v>
      </c>
      <c r="C40" s="42" t="s">
        <v>39</v>
      </c>
      <c r="D40" s="165">
        <f>IFERROR(data!F38/data!N38," ")</f>
        <v>0</v>
      </c>
      <c r="E40" s="90">
        <f>IFERROR(data!G38/data!N38," ")</f>
        <v>0.5</v>
      </c>
      <c r="F40" s="55">
        <f t="shared" si="0"/>
        <v>0.5</v>
      </c>
      <c r="G40" s="89">
        <f>IFERROR(data!H38/data!O38," ")</f>
        <v>0.25</v>
      </c>
      <c r="H40" s="90">
        <f>IFERROR(data!I38/data!O38," ")</f>
        <v>0.5</v>
      </c>
      <c r="I40" s="91">
        <f t="shared" si="1"/>
        <v>0.75</v>
      </c>
      <c r="J40" s="92">
        <f>data!P38</f>
        <v>6</v>
      </c>
      <c r="K40" s="89">
        <f>IFERROR(data!S38/data!AA38," ")</f>
        <v>0</v>
      </c>
      <c r="L40" s="90">
        <f>IFERROR(data!T38/data!AA38," ")</f>
        <v>0</v>
      </c>
      <c r="M40" s="55">
        <f t="shared" si="2"/>
        <v>0</v>
      </c>
      <c r="N40" s="89">
        <f>IFERROR(data!U38/data!AB38," ")</f>
        <v>0</v>
      </c>
      <c r="O40" s="90">
        <f>IFERROR(data!V38/data!AB38," ")</f>
        <v>1</v>
      </c>
      <c r="P40" s="91">
        <f t="shared" si="3"/>
        <v>1</v>
      </c>
      <c r="Q40" s="92">
        <f>data!AC38</f>
        <v>2</v>
      </c>
      <c r="R40" s="89">
        <f>IFERROR(data!AF38/data!$AN38," ")</f>
        <v>0</v>
      </c>
      <c r="S40" s="90">
        <f>IFERROR(data!AG38/data!$AN38," ")</f>
        <v>1</v>
      </c>
      <c r="T40" s="55">
        <f t="shared" si="4"/>
        <v>1</v>
      </c>
      <c r="U40" s="89" t="str">
        <f>IFERROR(data!AH38/data!$AO38," ")</f>
        <v xml:space="preserve"> </v>
      </c>
      <c r="V40" s="90" t="str">
        <f>IFERROR(data!AI38/data!$AO38," ")</f>
        <v xml:space="preserve"> </v>
      </c>
      <c r="W40" s="91" t="str">
        <f t="shared" si="5"/>
        <v xml:space="preserve"> </v>
      </c>
      <c r="X40" s="92">
        <f>data!AP38</f>
        <v>1</v>
      </c>
      <c r="Y40" s="89">
        <f>IFERROR(data!AS38/data!$BA38," ")</f>
        <v>0.33333333333333331</v>
      </c>
      <c r="Z40" s="90">
        <f>IFERROR(data!AT38/data!$BA38," ")</f>
        <v>0.66666666666666663</v>
      </c>
      <c r="AA40" s="55">
        <f t="shared" si="6"/>
        <v>1</v>
      </c>
      <c r="AB40" s="89">
        <f>IFERROR(data!AU38/data!$BB38," ")</f>
        <v>0</v>
      </c>
      <c r="AC40" s="90">
        <f>IFERROR(data!AV38/data!$BB38," ")</f>
        <v>1</v>
      </c>
      <c r="AD40" s="91">
        <f t="shared" si="7"/>
        <v>1</v>
      </c>
      <c r="AE40" s="92">
        <f>data!BC38</f>
        <v>4</v>
      </c>
      <c r="AF40" s="89">
        <f>IFERROR(data!BF38/data!$BN38," ")</f>
        <v>0</v>
      </c>
      <c r="AG40" s="90">
        <f>IFERROR(data!BG38/data!$BN38," ")</f>
        <v>1</v>
      </c>
      <c r="AH40" s="55">
        <f t="shared" si="8"/>
        <v>1</v>
      </c>
      <c r="AI40" s="89">
        <f>IFERROR(data!BH38/data!$BO38," ")</f>
        <v>0</v>
      </c>
      <c r="AJ40" s="90">
        <f>IFERROR(data!BI38/data!$BO38," ")</f>
        <v>0</v>
      </c>
      <c r="AK40" s="91">
        <f t="shared" si="9"/>
        <v>0</v>
      </c>
      <c r="AL40" s="92">
        <f>data!BP38</f>
        <v>2</v>
      </c>
      <c r="AM40" s="89">
        <f>IFERROR(data!BS38/data!$BY37," ")</f>
        <v>0</v>
      </c>
      <c r="AN40" s="90">
        <f>IFERROR(data!BT38/data!$BY38," ")</f>
        <v>1</v>
      </c>
      <c r="AO40" s="55">
        <f t="shared" si="10"/>
        <v>1</v>
      </c>
      <c r="AP40" s="89">
        <f>IFERROR(data!BU39/data!$BZ39," ")</f>
        <v>1</v>
      </c>
      <c r="AQ40" s="90">
        <f>IFERROR(data!BV39/data!$BZ39," ")</f>
        <v>0</v>
      </c>
      <c r="AR40" s="91">
        <f t="shared" si="38"/>
        <v>1</v>
      </c>
      <c r="AS40" s="92">
        <f>data!CA38</f>
        <v>2</v>
      </c>
    </row>
    <row r="41" spans="1:45" s="34" customFormat="1" x14ac:dyDescent="0.25">
      <c r="A41" s="27"/>
      <c r="B41" s="42" t="s">
        <v>40</v>
      </c>
      <c r="C41" s="42" t="s">
        <v>40</v>
      </c>
      <c r="D41" s="165">
        <f>IFERROR(data!F39/data!N39," ")</f>
        <v>0.2857142857142857</v>
      </c>
      <c r="E41" s="90">
        <f>IFERROR(data!G39/data!N39," ")</f>
        <v>0.7142857142857143</v>
      </c>
      <c r="F41" s="55">
        <f t="shared" si="0"/>
        <v>1</v>
      </c>
      <c r="G41" s="89">
        <f>IFERROR(data!H39/data!O39," ")</f>
        <v>0</v>
      </c>
      <c r="H41" s="90">
        <f>IFERROR(data!I39/data!O39," ")</f>
        <v>1</v>
      </c>
      <c r="I41" s="91">
        <f t="shared" si="1"/>
        <v>1</v>
      </c>
      <c r="J41" s="92">
        <f>data!P39</f>
        <v>8</v>
      </c>
      <c r="K41" s="89">
        <f>IFERROR(data!S39/data!AA39," ")</f>
        <v>0</v>
      </c>
      <c r="L41" s="90">
        <f>IFERROR(data!T39/data!AA39," ")</f>
        <v>0.66666666666666663</v>
      </c>
      <c r="M41" s="55">
        <f t="shared" si="2"/>
        <v>0.66666666666666663</v>
      </c>
      <c r="N41" s="89" t="str">
        <f>IFERROR(data!U39/data!AB39," ")</f>
        <v xml:space="preserve"> </v>
      </c>
      <c r="O41" s="90" t="str">
        <f>IFERROR(data!V39/data!AB39," ")</f>
        <v xml:space="preserve"> </v>
      </c>
      <c r="P41" s="91" t="str">
        <f t="shared" si="3"/>
        <v xml:space="preserve"> </v>
      </c>
      <c r="Q41" s="92">
        <f>data!AC39</f>
        <v>3</v>
      </c>
      <c r="R41" s="89">
        <f>IFERROR(data!AF39/data!$AN39," ")</f>
        <v>0.6</v>
      </c>
      <c r="S41" s="90">
        <f>IFERROR(data!AG39/data!$AN39," ")</f>
        <v>0</v>
      </c>
      <c r="T41" s="55">
        <f t="shared" si="4"/>
        <v>0.6</v>
      </c>
      <c r="U41" s="89">
        <f>IFERROR(data!AH39/data!$AO39," ")</f>
        <v>0</v>
      </c>
      <c r="V41" s="90">
        <f>IFERROR(data!AI39/data!$AO39," ")</f>
        <v>0</v>
      </c>
      <c r="W41" s="91">
        <f t="shared" si="5"/>
        <v>0</v>
      </c>
      <c r="X41" s="92">
        <f>data!AP39</f>
        <v>7</v>
      </c>
      <c r="Y41" s="89">
        <f>IFERROR(data!AS39/data!$BA39," ")</f>
        <v>0</v>
      </c>
      <c r="Z41" s="90">
        <f>IFERROR(data!AT39/data!$BA39," ")</f>
        <v>0.25</v>
      </c>
      <c r="AA41" s="55">
        <f t="shared" si="6"/>
        <v>0.25</v>
      </c>
      <c r="AB41" s="89">
        <f>IFERROR(data!AU39/data!$BB39," ")</f>
        <v>0</v>
      </c>
      <c r="AC41" s="90">
        <f>IFERROR(data!AV39/data!$BB39," ")</f>
        <v>1</v>
      </c>
      <c r="AD41" s="91">
        <f t="shared" si="7"/>
        <v>1</v>
      </c>
      <c r="AE41" s="92">
        <f>data!BC39</f>
        <v>5</v>
      </c>
      <c r="AF41" s="89">
        <f>IFERROR(data!BF39/data!$BN39," ")</f>
        <v>0.33333333333333331</v>
      </c>
      <c r="AG41" s="90">
        <f>IFERROR(data!BG39/data!$BN39," ")</f>
        <v>0.33333333333333331</v>
      </c>
      <c r="AH41" s="55">
        <f t="shared" si="8"/>
        <v>0.66666666666666663</v>
      </c>
      <c r="AI41" s="89">
        <f>IFERROR(data!BH39/data!$BO39," ")</f>
        <v>0</v>
      </c>
      <c r="AJ41" s="90">
        <f>IFERROR(data!BI39/data!$BO39," ")</f>
        <v>1</v>
      </c>
      <c r="AK41" s="91">
        <f t="shared" si="9"/>
        <v>1</v>
      </c>
      <c r="AL41" s="92">
        <f>data!BP39</f>
        <v>5</v>
      </c>
      <c r="AM41" s="89">
        <f>IFERROR(data!BS39/data!$BY39," ")</f>
        <v>0.375</v>
      </c>
      <c r="AN41" s="90">
        <f>IFERROR(data!BT39/data!$BY39," ")</f>
        <v>0.375</v>
      </c>
      <c r="AO41" s="55">
        <f t="shared" si="10"/>
        <v>0.75</v>
      </c>
      <c r="AP41" s="89">
        <f>IFERROR(data!BU40/data!$BZ40," ")</f>
        <v>0.1111111111111111</v>
      </c>
      <c r="AQ41" s="90">
        <f>IFERROR(data!BV40/data!$BZ40," ")</f>
        <v>0.77777777777777779</v>
      </c>
      <c r="AR41" s="91">
        <f t="shared" si="38"/>
        <v>0.88888888888888884</v>
      </c>
      <c r="AS41" s="92">
        <f>data!CA39</f>
        <v>9</v>
      </c>
    </row>
    <row r="42" spans="1:45" s="34" customFormat="1" x14ac:dyDescent="0.25">
      <c r="A42" s="27"/>
      <c r="B42" s="42" t="s">
        <v>41</v>
      </c>
      <c r="C42" s="42" t="s">
        <v>41</v>
      </c>
      <c r="D42" s="165">
        <f>IFERROR(data!F40/data!N40," ")</f>
        <v>0.18421052631578946</v>
      </c>
      <c r="E42" s="90">
        <f>IFERROR(data!G40/data!N40," ")</f>
        <v>0.63157894736842102</v>
      </c>
      <c r="F42" s="55">
        <f t="shared" si="0"/>
        <v>0.81578947368421051</v>
      </c>
      <c r="G42" s="89">
        <f>IFERROR(data!H40/data!O40," ")</f>
        <v>0</v>
      </c>
      <c r="H42" s="90">
        <f>IFERROR(data!I40/data!O40," ")</f>
        <v>0.76470588235294112</v>
      </c>
      <c r="I42" s="91">
        <f t="shared" si="1"/>
        <v>0.76470588235294112</v>
      </c>
      <c r="J42" s="92">
        <f>data!P40</f>
        <v>55</v>
      </c>
      <c r="K42" s="89">
        <f>IFERROR(data!S40/data!AA40," ")</f>
        <v>0.17073170731707318</v>
      </c>
      <c r="L42" s="90">
        <f>IFERROR(data!T40/data!AA40," ")</f>
        <v>0.65853658536585369</v>
      </c>
      <c r="M42" s="55">
        <f t="shared" si="2"/>
        <v>0.8292682926829269</v>
      </c>
      <c r="N42" s="89">
        <f>IFERROR(data!U40/data!AB40," ")</f>
        <v>0</v>
      </c>
      <c r="O42" s="90">
        <f>IFERROR(data!V40/data!AB40," ")</f>
        <v>0.7857142857142857</v>
      </c>
      <c r="P42" s="91">
        <f t="shared" si="3"/>
        <v>0.7857142857142857</v>
      </c>
      <c r="Q42" s="92">
        <f>data!AC40</f>
        <v>55</v>
      </c>
      <c r="R42" s="89">
        <f>IFERROR(data!AF40/data!$AN40," ")</f>
        <v>8.8235294117647065E-2</v>
      </c>
      <c r="S42" s="90">
        <f>IFERROR(data!AG40/data!$AN40," ")</f>
        <v>0.6470588235294118</v>
      </c>
      <c r="T42" s="55">
        <f t="shared" si="4"/>
        <v>0.73529411764705888</v>
      </c>
      <c r="U42" s="89">
        <f>IFERROR(data!AH40/data!$AO40," ")</f>
        <v>0.14285714285714285</v>
      </c>
      <c r="V42" s="90">
        <f>IFERROR(data!AI40/data!$AO40," ")</f>
        <v>0.5714285714285714</v>
      </c>
      <c r="W42" s="91">
        <f t="shared" si="5"/>
        <v>0.71428571428571419</v>
      </c>
      <c r="X42" s="92">
        <f>data!AP40</f>
        <v>48</v>
      </c>
      <c r="Y42" s="89">
        <f>IFERROR(data!AS40/data!$BA40," ")</f>
        <v>0.1388888888888889</v>
      </c>
      <c r="Z42" s="90">
        <f>IFERROR(data!AT40/data!$BA40," ")</f>
        <v>0.52777777777777779</v>
      </c>
      <c r="AA42" s="55">
        <f t="shared" si="6"/>
        <v>0.66666666666666674</v>
      </c>
      <c r="AB42" s="89">
        <f>IFERROR(data!AU40/data!$BB40," ")</f>
        <v>0</v>
      </c>
      <c r="AC42" s="90">
        <f>IFERROR(data!AV40/data!$BB40," ")</f>
        <v>0.77777777777777779</v>
      </c>
      <c r="AD42" s="91">
        <f t="shared" si="7"/>
        <v>0.77777777777777779</v>
      </c>
      <c r="AE42" s="92">
        <f>data!BC40</f>
        <v>45</v>
      </c>
      <c r="AF42" s="89">
        <f>IFERROR(data!BF40/data!$BN40," ")</f>
        <v>3.8461538461538464E-2</v>
      </c>
      <c r="AG42" s="90">
        <f>IFERROR(data!BG40/data!$BN40," ")</f>
        <v>0.80769230769230771</v>
      </c>
      <c r="AH42" s="55">
        <f t="shared" si="8"/>
        <v>0.84615384615384615</v>
      </c>
      <c r="AI42" s="89">
        <f>IFERROR(data!BH40/data!$BO40," ")</f>
        <v>0.25</v>
      </c>
      <c r="AJ42" s="90">
        <f>IFERROR(data!BI40/data!$BO40," ")</f>
        <v>0.75</v>
      </c>
      <c r="AK42" s="91">
        <f t="shared" si="9"/>
        <v>1</v>
      </c>
      <c r="AL42" s="92">
        <f>data!BP40</f>
        <v>38</v>
      </c>
      <c r="AM42" s="89">
        <f>IFERROR(data!BS40/data!$BY40," ")</f>
        <v>0.30434782608695654</v>
      </c>
      <c r="AN42" s="90">
        <f>IFERROR(data!BT40/data!$BY40," ")</f>
        <v>0.54347826086956519</v>
      </c>
      <c r="AO42" s="55">
        <f t="shared" si="10"/>
        <v>0.84782608695652173</v>
      </c>
      <c r="AP42" s="89">
        <f>IFERROR(data!BU41/data!$BZ41," ")</f>
        <v>7.4999999999999997E-2</v>
      </c>
      <c r="AQ42" s="90">
        <f>IFERROR(data!BV41/data!$BZ41," ")</f>
        <v>0.73750000000000004</v>
      </c>
      <c r="AR42" s="91">
        <f t="shared" si="38"/>
        <v>0.8125</v>
      </c>
      <c r="AS42" s="92">
        <f>data!CA40</f>
        <v>64</v>
      </c>
    </row>
    <row r="43" spans="1:45" s="34" customFormat="1" x14ac:dyDescent="0.25">
      <c r="A43" s="27"/>
      <c r="B43" s="42" t="s">
        <v>42</v>
      </c>
      <c r="C43" s="42" t="s">
        <v>42</v>
      </c>
      <c r="D43" s="165">
        <f>IFERROR(data!F41/data!N41," ")</f>
        <v>0.17948717948717949</v>
      </c>
      <c r="E43" s="90">
        <f>IFERROR(data!G41/data!N41," ")</f>
        <v>0.5213675213675214</v>
      </c>
      <c r="F43" s="55">
        <f t="shared" si="0"/>
        <v>0.70085470085470092</v>
      </c>
      <c r="G43" s="89">
        <f>IFERROR(data!H41/data!O41," ")</f>
        <v>9.6774193548387094E-2</v>
      </c>
      <c r="H43" s="90">
        <f>IFERROR(data!I41/data!O41," ")</f>
        <v>0.64516129032258063</v>
      </c>
      <c r="I43" s="91">
        <f t="shared" si="1"/>
        <v>0.74193548387096775</v>
      </c>
      <c r="J43" s="92">
        <f>data!P41</f>
        <v>179</v>
      </c>
      <c r="K43" s="89">
        <f>IFERROR(data!S41/data!AA41," ")</f>
        <v>0.1981981981981982</v>
      </c>
      <c r="L43" s="90">
        <f>IFERROR(data!T41/data!AA41," ")</f>
        <v>0.61261261261261257</v>
      </c>
      <c r="M43" s="55">
        <f t="shared" si="2"/>
        <v>0.81081081081081074</v>
      </c>
      <c r="N43" s="89">
        <f>IFERROR(data!U41/data!AB41," ")</f>
        <v>8.5106382978723402E-2</v>
      </c>
      <c r="O43" s="90">
        <f>IFERROR(data!V41/data!AB41," ")</f>
        <v>0.73404255319148937</v>
      </c>
      <c r="P43" s="91">
        <f t="shared" si="3"/>
        <v>0.81914893617021278</v>
      </c>
      <c r="Q43" s="92">
        <f>data!AC41</f>
        <v>205</v>
      </c>
      <c r="R43" s="89">
        <f>IFERROR(data!AF41/data!$AN41," ")</f>
        <v>0.15322580645161291</v>
      </c>
      <c r="S43" s="90">
        <f>IFERROR(data!AG41/data!$AN41," ")</f>
        <v>0.5161290322580645</v>
      </c>
      <c r="T43" s="55">
        <f t="shared" si="4"/>
        <v>0.66935483870967738</v>
      </c>
      <c r="U43" s="89">
        <f>IFERROR(data!AH41/data!$AO41," ")</f>
        <v>2.4390243902439025E-2</v>
      </c>
      <c r="V43" s="90">
        <f>IFERROR(data!AI41/data!$AO41," ")</f>
        <v>0.82926829268292679</v>
      </c>
      <c r="W43" s="91">
        <f t="shared" si="5"/>
        <v>0.85365853658536583</v>
      </c>
      <c r="X43" s="92">
        <f>data!AP41</f>
        <v>206</v>
      </c>
      <c r="Y43" s="89">
        <f>IFERROR(data!AS41/data!$BA41," ")</f>
        <v>0.20588235294117646</v>
      </c>
      <c r="Z43" s="90">
        <f>IFERROR(data!AT41/data!$BA41," ")</f>
        <v>0.5</v>
      </c>
      <c r="AA43" s="55">
        <f t="shared" si="6"/>
        <v>0.70588235294117641</v>
      </c>
      <c r="AB43" s="89">
        <f>IFERROR(data!AU41/data!$BB41," ")</f>
        <v>4.49438202247191E-2</v>
      </c>
      <c r="AC43" s="90">
        <f>IFERROR(data!AV41/data!$BB41," ")</f>
        <v>0.7303370786516854</v>
      </c>
      <c r="AD43" s="91">
        <f t="shared" si="7"/>
        <v>0.7752808988764045</v>
      </c>
      <c r="AE43" s="92">
        <f>data!BC41</f>
        <v>191</v>
      </c>
      <c r="AF43" s="89">
        <f>IFERROR(data!BF41/data!$BN41," ")</f>
        <v>0.20952380952380953</v>
      </c>
      <c r="AG43" s="90">
        <f>IFERROR(data!BG41/data!$BN41," ")</f>
        <v>0.54285714285714282</v>
      </c>
      <c r="AH43" s="55">
        <f t="shared" si="8"/>
        <v>0.75238095238095237</v>
      </c>
      <c r="AI43" s="89">
        <f>IFERROR(data!BH41/data!$BO41," ")</f>
        <v>2.9850746268656716E-2</v>
      </c>
      <c r="AJ43" s="90">
        <f>IFERROR(data!BI41/data!$BO41," ")</f>
        <v>0.77611940298507465</v>
      </c>
      <c r="AK43" s="91">
        <f t="shared" si="9"/>
        <v>0.80597014925373134</v>
      </c>
      <c r="AL43" s="92">
        <f>data!BP41</f>
        <v>172</v>
      </c>
      <c r="AM43" s="89">
        <f>IFERROR(data!BS41/data!$BY41," ")</f>
        <v>0.12096774193548387</v>
      </c>
      <c r="AN43" s="90">
        <f>IFERROR(data!BT41/data!$BY41," ")</f>
        <v>0.60483870967741937</v>
      </c>
      <c r="AO43" s="55">
        <f t="shared" si="10"/>
        <v>0.72580645161290325</v>
      </c>
      <c r="AP43" s="89">
        <f>IFERROR(data!BU42/data!$BZ42," ")</f>
        <v>0</v>
      </c>
      <c r="AQ43" s="90">
        <f>IFERROR(data!BV42/data!$BZ42," ")</f>
        <v>1</v>
      </c>
      <c r="AR43" s="91">
        <f t="shared" si="38"/>
        <v>1</v>
      </c>
      <c r="AS43" s="92">
        <f>data!CA41</f>
        <v>204</v>
      </c>
    </row>
    <row r="44" spans="1:45" s="34" customFormat="1" x14ac:dyDescent="0.25">
      <c r="A44" s="27"/>
      <c r="B44" s="28" t="s">
        <v>43</v>
      </c>
      <c r="C44" s="28" t="s">
        <v>44</v>
      </c>
      <c r="D44" s="163">
        <f>IFERROR(data!F42/data!N42," ")</f>
        <v>0</v>
      </c>
      <c r="E44" s="30">
        <f>IFERROR(data!G42/data!N42," ")</f>
        <v>1</v>
      </c>
      <c r="F44" s="25">
        <f t="shared" si="0"/>
        <v>1</v>
      </c>
      <c r="G44" s="29">
        <f>IFERROR(data!H42/data!O42," ")</f>
        <v>0.66666666666666663</v>
      </c>
      <c r="H44" s="30">
        <f>IFERROR(data!I42/data!O42," ")</f>
        <v>0</v>
      </c>
      <c r="I44" s="26">
        <f t="shared" si="1"/>
        <v>0.66666666666666663</v>
      </c>
      <c r="J44" s="32">
        <f>data!P42</f>
        <v>6</v>
      </c>
      <c r="K44" s="29">
        <f>IFERROR(data!S42/data!AA42," ")</f>
        <v>0.14285714285714285</v>
      </c>
      <c r="L44" s="30">
        <f>IFERROR(data!T42/data!AA42," ")</f>
        <v>0.5714285714285714</v>
      </c>
      <c r="M44" s="25">
        <f t="shared" si="2"/>
        <v>0.71428571428571419</v>
      </c>
      <c r="N44" s="29">
        <f>IFERROR(data!U42/data!AB42," ")</f>
        <v>1</v>
      </c>
      <c r="O44" s="30">
        <f>IFERROR(data!V42/data!AB42," ")</f>
        <v>0</v>
      </c>
      <c r="P44" s="26">
        <f t="shared" si="3"/>
        <v>1</v>
      </c>
      <c r="Q44" s="32">
        <f>data!AC42</f>
        <v>8</v>
      </c>
      <c r="R44" s="29">
        <f>IFERROR(data!AF42/data!$AN42," ")</f>
        <v>0.25</v>
      </c>
      <c r="S44" s="30">
        <f>IFERROR(data!AG42/data!$AN42," ")</f>
        <v>0.25</v>
      </c>
      <c r="T44" s="25">
        <f t="shared" si="4"/>
        <v>0.5</v>
      </c>
      <c r="U44" s="29">
        <f>IFERROR(data!AH42/data!$AO42," ")</f>
        <v>0.2857142857142857</v>
      </c>
      <c r="V44" s="30">
        <f>IFERROR(data!AI42/data!$AO42," ")</f>
        <v>0.7142857142857143</v>
      </c>
      <c r="W44" s="26">
        <f t="shared" si="5"/>
        <v>1</v>
      </c>
      <c r="X44" s="32">
        <f>data!AP42</f>
        <v>11</v>
      </c>
      <c r="Y44" s="29">
        <f>IFERROR(data!AS42/data!$BA42," ")</f>
        <v>0.33333333333333331</v>
      </c>
      <c r="Z44" s="30">
        <f>IFERROR(data!AT42/data!$BA42," ")</f>
        <v>0.66666666666666663</v>
      </c>
      <c r="AA44" s="25">
        <f t="shared" si="6"/>
        <v>1</v>
      </c>
      <c r="AB44" s="29">
        <f>IFERROR(data!AU42/data!$BB42," ")</f>
        <v>0</v>
      </c>
      <c r="AC44" s="30">
        <f>IFERROR(data!AV42/data!$BB42," ")</f>
        <v>1</v>
      </c>
      <c r="AD44" s="26">
        <f t="shared" si="7"/>
        <v>1</v>
      </c>
      <c r="AE44" s="32">
        <f>data!BC42</f>
        <v>5</v>
      </c>
      <c r="AF44" s="29">
        <f>IFERROR(data!BF42/data!$BN42," ")</f>
        <v>0</v>
      </c>
      <c r="AG44" s="30">
        <f>IFERROR(data!BG42/data!$BN42," ")</f>
        <v>0.5</v>
      </c>
      <c r="AH44" s="25">
        <f t="shared" si="8"/>
        <v>0.5</v>
      </c>
      <c r="AI44" s="29">
        <f>IFERROR(data!BH42/data!$BO42," ")</f>
        <v>0</v>
      </c>
      <c r="AJ44" s="30">
        <f>IFERROR(data!BI42/data!$BO42," ")</f>
        <v>0.75</v>
      </c>
      <c r="AK44" s="26">
        <f t="shared" si="9"/>
        <v>0.75</v>
      </c>
      <c r="AL44" s="32">
        <f>data!BP42</f>
        <v>6</v>
      </c>
      <c r="AM44" s="29">
        <f>IFERROR(data!BS42/data!$BY41," ")</f>
        <v>8.0645161290322578E-3</v>
      </c>
      <c r="AN44" s="30">
        <f>IFERROR(data!BT42/data!$BY41," ")</f>
        <v>8.0645161290322578E-3</v>
      </c>
      <c r="AO44" s="25">
        <f t="shared" si="10"/>
        <v>1.6129032258064516E-2</v>
      </c>
      <c r="AP44" s="29">
        <f>IFERROR(data!BU43/data!$BZ43," ")</f>
        <v>6.8965517241379309E-2</v>
      </c>
      <c r="AQ44" s="30">
        <f>IFERROR(data!BV43/data!$BZ43," ")</f>
        <v>0.72413793103448276</v>
      </c>
      <c r="AR44" s="26">
        <f t="shared" si="38"/>
        <v>0.7931034482758621</v>
      </c>
      <c r="AS44" s="32">
        <f>data!CA42</f>
        <v>7</v>
      </c>
    </row>
    <row r="45" spans="1:45" s="34" customFormat="1" x14ac:dyDescent="0.25">
      <c r="A45" s="27"/>
      <c r="B45" s="28"/>
      <c r="C45" s="28" t="s">
        <v>45</v>
      </c>
      <c r="D45" s="163">
        <f>IFERROR(data!F43/data!N43," ")</f>
        <v>0.12962962962962962</v>
      </c>
      <c r="E45" s="30">
        <f>IFERROR(data!G43/data!N43," ")</f>
        <v>0.53703703703703709</v>
      </c>
      <c r="F45" s="25">
        <f t="shared" si="0"/>
        <v>0.66666666666666674</v>
      </c>
      <c r="G45" s="29">
        <f>IFERROR(data!H43/data!O43," ")</f>
        <v>5.5555555555555552E-2</v>
      </c>
      <c r="H45" s="30">
        <f>IFERROR(data!I43/data!O43," ")</f>
        <v>0.75</v>
      </c>
      <c r="I45" s="25">
        <f t="shared" si="1"/>
        <v>0.80555555555555558</v>
      </c>
      <c r="J45" s="32">
        <f>data!P43</f>
        <v>90</v>
      </c>
      <c r="K45" s="29">
        <f>IFERROR(data!S43/data!AA43," ")</f>
        <v>0.22641509433962265</v>
      </c>
      <c r="L45" s="30">
        <f>IFERROR(data!T43/data!AA43," ")</f>
        <v>0.52830188679245282</v>
      </c>
      <c r="M45" s="25">
        <f t="shared" si="2"/>
        <v>0.75471698113207553</v>
      </c>
      <c r="N45" s="29">
        <f>IFERROR(data!U43/data!AB43," ")</f>
        <v>9.5238095238095233E-2</v>
      </c>
      <c r="O45" s="30">
        <f>IFERROR(data!V43/data!AB43," ")</f>
        <v>0.6428571428571429</v>
      </c>
      <c r="P45" s="25">
        <f t="shared" si="3"/>
        <v>0.73809523809523814</v>
      </c>
      <c r="Q45" s="32">
        <f>data!AC43</f>
        <v>95</v>
      </c>
      <c r="R45" s="29">
        <f>IFERROR(data!AF43/data!$AN43," ")</f>
        <v>0.16071428571428573</v>
      </c>
      <c r="S45" s="30">
        <f>IFERROR(data!AG43/data!$AN43," ")</f>
        <v>0.39285714285714285</v>
      </c>
      <c r="T45" s="25">
        <f t="shared" si="4"/>
        <v>0.5535714285714286</v>
      </c>
      <c r="U45" s="29">
        <f>IFERROR(data!AH43/data!$AO43," ")</f>
        <v>6.8965517241379309E-2</v>
      </c>
      <c r="V45" s="30">
        <f>IFERROR(data!AI43/data!$AO43," ")</f>
        <v>0.68965517241379315</v>
      </c>
      <c r="W45" s="25">
        <f t="shared" si="5"/>
        <v>0.75862068965517249</v>
      </c>
      <c r="X45" s="32">
        <f>data!AP43</f>
        <v>85</v>
      </c>
      <c r="Y45" s="29">
        <f>IFERROR(data!AS43/data!$BA43," ")</f>
        <v>8.3333333333333329E-2</v>
      </c>
      <c r="Z45" s="30">
        <f>IFERROR(data!AT43/data!$BA43," ")</f>
        <v>0.5625</v>
      </c>
      <c r="AA45" s="25">
        <f t="shared" si="6"/>
        <v>0.64583333333333337</v>
      </c>
      <c r="AB45" s="29">
        <f>IFERROR(data!AU43/data!$BB43," ")</f>
        <v>3.8461538461538464E-2</v>
      </c>
      <c r="AC45" s="30">
        <f>IFERROR(data!AV43/data!$BB43," ")</f>
        <v>0.73076923076923073</v>
      </c>
      <c r="AD45" s="25">
        <f t="shared" si="7"/>
        <v>0.76923076923076916</v>
      </c>
      <c r="AE45" s="32">
        <f>data!BC43</f>
        <v>74</v>
      </c>
      <c r="AF45" s="29">
        <f>IFERROR(data!BF43/data!$BN43," ")</f>
        <v>0.14545454545454545</v>
      </c>
      <c r="AG45" s="30">
        <f>IFERROR(data!BG43/data!$BN43," ")</f>
        <v>0.50909090909090904</v>
      </c>
      <c r="AH45" s="25">
        <f t="shared" si="8"/>
        <v>0.65454545454545454</v>
      </c>
      <c r="AI45" s="29">
        <f>IFERROR(data!BH43/data!$BO43," ")</f>
        <v>0.10344827586206896</v>
      </c>
      <c r="AJ45" s="30">
        <f>IFERROR(data!BI43/data!$BO43," ")</f>
        <v>0.75862068965517238</v>
      </c>
      <c r="AK45" s="25">
        <f t="shared" si="9"/>
        <v>0.86206896551724133</v>
      </c>
      <c r="AL45" s="32">
        <f>data!BP43</f>
        <v>84</v>
      </c>
      <c r="AM45" s="29">
        <f>IFERROR(data!BS43/data!$BY43," ")</f>
        <v>9.2592592592592587E-2</v>
      </c>
      <c r="AN45" s="30">
        <f>IFERROR(data!BT43/data!$BY43," ")</f>
        <v>0.62962962962962965</v>
      </c>
      <c r="AO45" s="25">
        <f t="shared" si="10"/>
        <v>0.72222222222222221</v>
      </c>
      <c r="AP45" s="29">
        <f>IFERROR(data!BU44/data!$BZ44," ")</f>
        <v>0</v>
      </c>
      <c r="AQ45" s="30">
        <f>IFERROR(data!BV44/data!$BZ44," ")</f>
        <v>0.76666666666666672</v>
      </c>
      <c r="AR45" s="25">
        <f t="shared" si="38"/>
        <v>0.76666666666666672</v>
      </c>
      <c r="AS45" s="32">
        <f>data!CA43</f>
        <v>83</v>
      </c>
    </row>
    <row r="46" spans="1:45" s="34" customFormat="1" x14ac:dyDescent="0.25">
      <c r="A46" s="27"/>
      <c r="B46" s="28"/>
      <c r="C46" s="28" t="s">
        <v>46</v>
      </c>
      <c r="D46" s="163">
        <f>IFERROR(data!F44/data!N44," ")</f>
        <v>0.23076923076923078</v>
      </c>
      <c r="E46" s="30">
        <f>IFERROR(data!G44/data!N44," ")</f>
        <v>0.46153846153846156</v>
      </c>
      <c r="F46" s="25">
        <f t="shared" si="0"/>
        <v>0.69230769230769229</v>
      </c>
      <c r="G46" s="29">
        <f>IFERROR(data!H44/data!O44," ")</f>
        <v>0</v>
      </c>
      <c r="H46" s="30">
        <f>IFERROR(data!I44/data!O44," ")</f>
        <v>0.7142857142857143</v>
      </c>
      <c r="I46" s="25">
        <f t="shared" si="1"/>
        <v>0.7142857142857143</v>
      </c>
      <c r="J46" s="32">
        <f>data!P44</f>
        <v>55</v>
      </c>
      <c r="K46" s="29">
        <f>IFERROR(data!S44/data!AA44," ")</f>
        <v>0.13793103448275862</v>
      </c>
      <c r="L46" s="30">
        <f>IFERROR(data!T44/data!AA44," ")</f>
        <v>0.65517241379310343</v>
      </c>
      <c r="M46" s="25">
        <f t="shared" si="2"/>
        <v>0.7931034482758621</v>
      </c>
      <c r="N46" s="29">
        <f>IFERROR(data!U44/data!AB44," ")</f>
        <v>2.4390243902439025E-2</v>
      </c>
      <c r="O46" s="30">
        <f>IFERROR(data!V44/data!AB44," ")</f>
        <v>0.87804878048780488</v>
      </c>
      <c r="P46" s="25">
        <f t="shared" si="3"/>
        <v>0.90243902439024393</v>
      </c>
      <c r="Q46" s="32">
        <f>data!AC44</f>
        <v>70</v>
      </c>
      <c r="R46" s="29">
        <f>IFERROR(data!AF44/data!$AN44," ")</f>
        <v>6.6666666666666666E-2</v>
      </c>
      <c r="S46" s="30">
        <f>IFERROR(data!AG44/data!$AN44," ")</f>
        <v>0.6</v>
      </c>
      <c r="T46" s="25">
        <f t="shared" si="4"/>
        <v>0.66666666666666663</v>
      </c>
      <c r="U46" s="29">
        <f>IFERROR(data!AH44/data!$AO44," ")</f>
        <v>8.6206896551724144E-2</v>
      </c>
      <c r="V46" s="30">
        <f>IFERROR(data!AI44/data!$AO44," ")</f>
        <v>0.68965517241379315</v>
      </c>
      <c r="W46" s="25">
        <f t="shared" si="5"/>
        <v>0.77586206896551735</v>
      </c>
      <c r="X46" s="32">
        <f>data!AP44</f>
        <v>88</v>
      </c>
      <c r="Y46" s="29">
        <f>IFERROR(data!AS44/data!$BA44," ")</f>
        <v>6.25E-2</v>
      </c>
      <c r="Z46" s="30">
        <f>IFERROR(data!AT44/data!$BA44," ")</f>
        <v>0.6875</v>
      </c>
      <c r="AA46" s="25">
        <f t="shared" si="6"/>
        <v>0.75</v>
      </c>
      <c r="AB46" s="29">
        <f>IFERROR(data!AU44/data!$BB44," ")</f>
        <v>2.1276595744680851E-2</v>
      </c>
      <c r="AC46" s="30">
        <f>IFERROR(data!AV44/data!$BB44," ")</f>
        <v>0.80851063829787229</v>
      </c>
      <c r="AD46" s="25">
        <f t="shared" si="7"/>
        <v>0.82978723404255317</v>
      </c>
      <c r="AE46" s="32">
        <f>data!BC44</f>
        <v>63</v>
      </c>
      <c r="AF46" s="29">
        <f>IFERROR(data!BF44/data!$BN44," ")</f>
        <v>0.14285714285714285</v>
      </c>
      <c r="AG46" s="30">
        <f>IFERROR(data!BG44/data!$BN44," ")</f>
        <v>0.6428571428571429</v>
      </c>
      <c r="AH46" s="25">
        <f t="shared" si="8"/>
        <v>0.78571428571428581</v>
      </c>
      <c r="AI46" s="29">
        <f>IFERROR(data!BH44/data!$BO44," ")</f>
        <v>0</v>
      </c>
      <c r="AJ46" s="30">
        <f>IFERROR(data!BI44/data!$BO44," ")</f>
        <v>0.78787878787878785</v>
      </c>
      <c r="AK46" s="25">
        <f t="shared" si="9"/>
        <v>0.78787878787878785</v>
      </c>
      <c r="AL46" s="32">
        <f>data!BP44</f>
        <v>47</v>
      </c>
      <c r="AM46" s="29">
        <f>IFERROR(data!BS44/data!$BY44," ")</f>
        <v>0</v>
      </c>
      <c r="AN46" s="30">
        <f>IFERROR(data!BT44/data!$BY44," ")</f>
        <v>0.82352941176470584</v>
      </c>
      <c r="AO46" s="25">
        <f t="shared" ref="AO46:AO48" si="39">(AM46+AN46)</f>
        <v>0.82352941176470584</v>
      </c>
      <c r="AP46" s="29">
        <f>IFERROR(data!BU45/data!$BZ45," ")</f>
        <v>0</v>
      </c>
      <c r="AQ46" s="30">
        <f>IFERROR(data!BV45/data!$BZ45," ")</f>
        <v>1</v>
      </c>
      <c r="AR46" s="25">
        <f t="shared" si="38"/>
        <v>1</v>
      </c>
      <c r="AS46" s="32">
        <f>data!CA44</f>
        <v>47</v>
      </c>
    </row>
    <row r="47" spans="1:45" s="34" customFormat="1" x14ac:dyDescent="0.25">
      <c r="A47" s="27"/>
      <c r="B47" s="28"/>
      <c r="C47" s="28" t="s">
        <v>47</v>
      </c>
      <c r="D47" s="163">
        <f>IFERROR(data!F45/data!N45," ")</f>
        <v>0</v>
      </c>
      <c r="E47" s="30">
        <f>IFERROR(data!G45/data!N45," ")</f>
        <v>0.66666666666666663</v>
      </c>
      <c r="F47" s="25">
        <f t="shared" si="0"/>
        <v>0.66666666666666663</v>
      </c>
      <c r="G47" s="29">
        <f>IFERROR(data!H45/data!O45," ")</f>
        <v>0</v>
      </c>
      <c r="H47" s="30">
        <f>IFERROR(data!I45/data!O45," ")</f>
        <v>1</v>
      </c>
      <c r="I47" s="26">
        <f t="shared" si="1"/>
        <v>1</v>
      </c>
      <c r="J47" s="32">
        <f>data!P45</f>
        <v>8</v>
      </c>
      <c r="K47" s="29">
        <f>IFERROR(data!S45/data!AA45," ")</f>
        <v>0.33333333333333331</v>
      </c>
      <c r="L47" s="30">
        <f>IFERROR(data!T45/data!AA45," ")</f>
        <v>0.33333333333333331</v>
      </c>
      <c r="M47" s="25">
        <f t="shared" si="2"/>
        <v>0.66666666666666663</v>
      </c>
      <c r="N47" s="29">
        <f>IFERROR(data!U45/data!AB45," ")</f>
        <v>0.5</v>
      </c>
      <c r="O47" s="30">
        <f>IFERROR(data!V45/data!AB45," ")</f>
        <v>0.5</v>
      </c>
      <c r="P47" s="26">
        <f t="shared" si="3"/>
        <v>1</v>
      </c>
      <c r="Q47" s="32">
        <f>data!AC45</f>
        <v>8</v>
      </c>
      <c r="R47" s="29">
        <f>IFERROR(data!AF45/data!$AN45," ")</f>
        <v>0.2</v>
      </c>
      <c r="S47" s="30">
        <f>IFERROR(data!AG45/data!$AN45," ")</f>
        <v>0.4</v>
      </c>
      <c r="T47" s="25">
        <f t="shared" si="4"/>
        <v>0.60000000000000009</v>
      </c>
      <c r="U47" s="29">
        <f>IFERROR(data!AH45/data!$AO45," ")</f>
        <v>0</v>
      </c>
      <c r="V47" s="30">
        <f>IFERROR(data!AI45/data!$AO45," ")</f>
        <v>1</v>
      </c>
      <c r="W47" s="26">
        <f t="shared" si="5"/>
        <v>1</v>
      </c>
      <c r="X47" s="32">
        <f>data!AP45</f>
        <v>9</v>
      </c>
      <c r="Y47" s="29">
        <f>IFERROR(data!AS45/data!$BA45," ")</f>
        <v>0.5</v>
      </c>
      <c r="Z47" s="30">
        <f>IFERROR(data!AT45/data!$BA45," ")</f>
        <v>0.5</v>
      </c>
      <c r="AA47" s="25">
        <f t="shared" si="6"/>
        <v>1</v>
      </c>
      <c r="AB47" s="29">
        <f>IFERROR(data!AU45/data!$BB45," ")</f>
        <v>0</v>
      </c>
      <c r="AC47" s="30">
        <f>IFERROR(data!AV45/data!$BB45," ")</f>
        <v>1</v>
      </c>
      <c r="AD47" s="26">
        <f t="shared" si="7"/>
        <v>1</v>
      </c>
      <c r="AE47" s="32">
        <f>data!BC45</f>
        <v>6</v>
      </c>
      <c r="AF47" s="29">
        <f>IFERROR(data!BF45/data!$BN45," ")</f>
        <v>0</v>
      </c>
      <c r="AG47" s="30">
        <f>IFERROR(data!BG45/data!$BN45," ")</f>
        <v>0.5</v>
      </c>
      <c r="AH47" s="25">
        <f t="shared" si="8"/>
        <v>0.5</v>
      </c>
      <c r="AI47" s="29">
        <f>IFERROR(data!BH45/data!$BO45," ")</f>
        <v>0</v>
      </c>
      <c r="AJ47" s="30">
        <f>IFERROR(data!BI45/data!$BO45," ")</f>
        <v>1</v>
      </c>
      <c r="AK47" s="26">
        <f t="shared" si="9"/>
        <v>1</v>
      </c>
      <c r="AL47" s="32">
        <f>data!BP45</f>
        <v>7</v>
      </c>
      <c r="AM47" s="29">
        <f>IFERROR(data!BS45/data!$BY45," ")</f>
        <v>0</v>
      </c>
      <c r="AN47" s="30">
        <f>IFERROR(data!BT45/data!$BY45," ")</f>
        <v>0.66666666666666663</v>
      </c>
      <c r="AO47" s="25">
        <f t="shared" si="39"/>
        <v>0.66666666666666663</v>
      </c>
      <c r="AP47" s="29">
        <f>IFERROR(data!BU46/data!$BZ46," ")</f>
        <v>3.0769230769230771E-2</v>
      </c>
      <c r="AQ47" s="30">
        <f>IFERROR(data!BV46/data!$BZ46," ")</f>
        <v>0.76923076923076927</v>
      </c>
      <c r="AR47" s="26">
        <f t="shared" si="38"/>
        <v>0.8</v>
      </c>
      <c r="AS47" s="32">
        <f>data!CA45</f>
        <v>6</v>
      </c>
    </row>
    <row r="48" spans="1:45" s="34" customFormat="1" x14ac:dyDescent="0.25">
      <c r="A48" s="27"/>
      <c r="B48" s="65"/>
      <c r="C48" s="65" t="s">
        <v>90</v>
      </c>
      <c r="D48" s="164">
        <f>IFERROR(data!F46/data!N46," ")</f>
        <v>0.13698630136986301</v>
      </c>
      <c r="E48" s="67">
        <f>IFERROR(data!G46/data!N46," ")</f>
        <v>0.54794520547945202</v>
      </c>
      <c r="F48" s="68">
        <f t="shared" si="0"/>
        <v>0.68493150684931503</v>
      </c>
      <c r="G48" s="66">
        <f>IFERROR(data!H46/data!O46," ")</f>
        <v>4.6511627906976744E-2</v>
      </c>
      <c r="H48" s="67">
        <f>IFERROR(data!I46/data!O46," ")</f>
        <v>0.72093023255813948</v>
      </c>
      <c r="I48" s="68">
        <f t="shared" si="1"/>
        <v>0.7674418604651162</v>
      </c>
      <c r="J48" s="71">
        <f>data!P46</f>
        <v>159</v>
      </c>
      <c r="K48" s="66">
        <f>IFERROR(data!S46/data!AA46," ")</f>
        <v>0.2</v>
      </c>
      <c r="L48" s="67">
        <f>IFERROR(data!T46/data!AA46," ")</f>
        <v>0.55789473684210522</v>
      </c>
      <c r="M48" s="68">
        <f t="shared" si="2"/>
        <v>0.75789473684210518</v>
      </c>
      <c r="N48" s="66">
        <f>IFERROR(data!U46/data!AB46," ")</f>
        <v>8.1395348837209308E-2</v>
      </c>
      <c r="O48" s="67">
        <f>IFERROR(data!V46/data!AB46," ")</f>
        <v>0.7441860465116279</v>
      </c>
      <c r="P48" s="68">
        <f t="shared" si="3"/>
        <v>0.82558139534883723</v>
      </c>
      <c r="Q48" s="71">
        <f>data!AC46</f>
        <v>181</v>
      </c>
      <c r="R48" s="66">
        <f>IFERROR(data!AF46/data!$AN46," ")</f>
        <v>0.1368421052631579</v>
      </c>
      <c r="S48" s="67">
        <f>IFERROR(data!AG46/data!$AN46," ")</f>
        <v>0.45263157894736844</v>
      </c>
      <c r="T48" s="68">
        <f t="shared" si="4"/>
        <v>0.58947368421052637</v>
      </c>
      <c r="U48" s="66">
        <f>IFERROR(data!AH46/data!$AO46," ")</f>
        <v>9.1836734693877556E-2</v>
      </c>
      <c r="V48" s="67">
        <f>IFERROR(data!AI46/data!$AO46," ")</f>
        <v>0.70408163265306123</v>
      </c>
      <c r="W48" s="68">
        <f t="shared" si="5"/>
        <v>0.79591836734693877</v>
      </c>
      <c r="X48" s="71">
        <f>data!AP46</f>
        <v>193</v>
      </c>
      <c r="Y48" s="66">
        <f>IFERROR(data!AS46/data!$BA46," ")</f>
        <v>0.10144927536231885</v>
      </c>
      <c r="Z48" s="67">
        <f>IFERROR(data!AT46/data!$BA46," ")</f>
        <v>0.59420289855072461</v>
      </c>
      <c r="AA48" s="68">
        <f t="shared" si="6"/>
        <v>0.69565217391304346</v>
      </c>
      <c r="AB48" s="66">
        <f>IFERROR(data!AU46/data!$BB46," ")</f>
        <v>2.5316455696202531E-2</v>
      </c>
      <c r="AC48" s="67">
        <f>IFERROR(data!AV46/data!$BB46," ")</f>
        <v>0.79746835443037978</v>
      </c>
      <c r="AD48" s="68">
        <f t="shared" si="7"/>
        <v>0.82278481012658233</v>
      </c>
      <c r="AE48" s="71">
        <f>data!BC46</f>
        <v>148</v>
      </c>
      <c r="AF48" s="66">
        <f>IFERROR(data!BF46/data!$BN46," ")</f>
        <v>0.13698630136986301</v>
      </c>
      <c r="AG48" s="67">
        <f>IFERROR(data!BG46/data!$BN46," ")</f>
        <v>0.53424657534246578</v>
      </c>
      <c r="AH48" s="68">
        <f t="shared" si="8"/>
        <v>0.67123287671232879</v>
      </c>
      <c r="AI48" s="66">
        <f>IFERROR(data!BH46/data!$BO46," ")</f>
        <v>4.2253521126760563E-2</v>
      </c>
      <c r="AJ48" s="67">
        <f>IFERROR(data!BI46/data!$BO46," ")</f>
        <v>0.78873239436619713</v>
      </c>
      <c r="AK48" s="68">
        <f t="shared" si="9"/>
        <v>0.83098591549295775</v>
      </c>
      <c r="AL48" s="71">
        <f>data!BP46</f>
        <v>144</v>
      </c>
      <c r="AM48" s="66">
        <f>IFERROR(data!BS46/data!$BY46," ")</f>
        <v>7.6923076923076927E-2</v>
      </c>
      <c r="AN48" s="67">
        <f>IFERROR(data!BT46/data!$BY46," ")</f>
        <v>0.65384615384615385</v>
      </c>
      <c r="AO48" s="68">
        <f t="shared" si="39"/>
        <v>0.73076923076923084</v>
      </c>
      <c r="AP48" s="66" t="str">
        <f>IFERROR(data!BU47/data!$BZ47," ")</f>
        <v xml:space="preserve"> </v>
      </c>
      <c r="AQ48" s="67" t="str">
        <f>IFERROR(data!BV47/data!$BZ47," ")</f>
        <v xml:space="preserve"> </v>
      </c>
      <c r="AR48" s="68" t="str">
        <f t="shared" si="38"/>
        <v xml:space="preserve"> </v>
      </c>
      <c r="AS48" s="71">
        <f>data!CA46</f>
        <v>143</v>
      </c>
    </row>
    <row r="49" spans="1:45" s="34" customFormat="1" x14ac:dyDescent="0.25">
      <c r="A49" s="27"/>
      <c r="B49" s="28" t="s">
        <v>50</v>
      </c>
      <c r="C49" s="28" t="s">
        <v>50</v>
      </c>
      <c r="D49" s="163">
        <f>IFERROR(data!F47/data!N47," ")</f>
        <v>0</v>
      </c>
      <c r="E49" s="30">
        <f>IFERROR(data!G47/data!N47," ")</f>
        <v>0</v>
      </c>
      <c r="F49" s="25">
        <f t="shared" si="0"/>
        <v>0</v>
      </c>
      <c r="G49" s="29" t="str">
        <f>IFERROR(data!H47/data!O47," ")</f>
        <v xml:space="preserve"> </v>
      </c>
      <c r="H49" s="30" t="str">
        <f>IFERROR(data!I47/data!O47," ")</f>
        <v xml:space="preserve"> </v>
      </c>
      <c r="I49" s="40" t="str">
        <f t="shared" si="1"/>
        <v xml:space="preserve"> </v>
      </c>
      <c r="J49" s="32">
        <f>data!P47</f>
        <v>1</v>
      </c>
      <c r="K49" s="29" t="str">
        <f>IFERROR(data!S47/data!AA47," ")</f>
        <v xml:space="preserve"> </v>
      </c>
      <c r="L49" s="30" t="str">
        <f>IFERROR(data!T47/data!AA47," ")</f>
        <v xml:space="preserve"> </v>
      </c>
      <c r="M49" s="25" t="str">
        <f t="shared" si="2"/>
        <v xml:space="preserve"> </v>
      </c>
      <c r="N49" s="29" t="str">
        <f>IFERROR(data!U47/data!AB47," ")</f>
        <v xml:space="preserve"> </v>
      </c>
      <c r="O49" s="30" t="str">
        <f>IFERROR(data!V47/data!AB47," ")</f>
        <v xml:space="preserve"> </v>
      </c>
      <c r="P49" s="40" t="str">
        <f t="shared" si="3"/>
        <v xml:space="preserve"> </v>
      </c>
      <c r="Q49" s="32">
        <f>data!AC47</f>
        <v>0</v>
      </c>
      <c r="R49" s="29">
        <f>IFERROR(data!AF47/data!$AN47," ")</f>
        <v>0</v>
      </c>
      <c r="S49" s="30">
        <f>IFERROR(data!AG47/data!$AN47," ")</f>
        <v>0</v>
      </c>
      <c r="T49" s="25">
        <f t="shared" si="4"/>
        <v>0</v>
      </c>
      <c r="U49" s="29">
        <f>IFERROR(data!AH47/data!$AO47," ")</f>
        <v>0</v>
      </c>
      <c r="V49" s="30">
        <f>IFERROR(data!AI47/data!$AO47," ")</f>
        <v>0.5</v>
      </c>
      <c r="W49" s="40">
        <f t="shared" si="5"/>
        <v>0.5</v>
      </c>
      <c r="X49" s="32">
        <f>data!AP47</f>
        <v>3</v>
      </c>
      <c r="Y49" s="29">
        <f>IFERROR(data!AS47/data!$BA47," ")</f>
        <v>0.5</v>
      </c>
      <c r="Z49" s="30">
        <f>IFERROR(data!AT47/data!$BA47," ")</f>
        <v>0.5</v>
      </c>
      <c r="AA49" s="25">
        <f t="shared" si="6"/>
        <v>1</v>
      </c>
      <c r="AB49" s="29" t="str">
        <f>IFERROR(data!AU47/data!$BB47," ")</f>
        <v xml:space="preserve"> </v>
      </c>
      <c r="AC49" s="30" t="str">
        <f>IFERROR(data!AV47/data!$BB47," ")</f>
        <v xml:space="preserve"> </v>
      </c>
      <c r="AD49" s="40" t="str">
        <f t="shared" si="7"/>
        <v xml:space="preserve"> </v>
      </c>
      <c r="AE49" s="32">
        <f>data!BC47</f>
        <v>2</v>
      </c>
      <c r="AF49" s="29">
        <f>IFERROR(data!BF47/data!$BN47," ")</f>
        <v>0</v>
      </c>
      <c r="AG49" s="30">
        <f>IFERROR(data!BG47/data!$BN47," ")</f>
        <v>1</v>
      </c>
      <c r="AH49" s="25">
        <f t="shared" si="8"/>
        <v>1</v>
      </c>
      <c r="AI49" s="29">
        <f>IFERROR(data!BH47/data!$BO47," ")</f>
        <v>1</v>
      </c>
      <c r="AJ49" s="30">
        <f>IFERROR(data!BI47/data!$BO47," ")</f>
        <v>0</v>
      </c>
      <c r="AK49" s="40">
        <f t="shared" si="9"/>
        <v>1</v>
      </c>
      <c r="AL49" s="32">
        <f>data!BP47</f>
        <v>2</v>
      </c>
      <c r="AM49" s="29" t="str">
        <f>IFERROR(data!BS47/data!$BY47," ")</f>
        <v xml:space="preserve"> </v>
      </c>
      <c r="AN49" s="30" t="str">
        <f>IFERROR(data!BT47/data!$BY47," ")</f>
        <v xml:space="preserve"> </v>
      </c>
      <c r="AO49" s="25"/>
      <c r="AP49" s="29">
        <f>IFERROR(data!BU48/data!$BZ48," ")</f>
        <v>0</v>
      </c>
      <c r="AQ49" s="30">
        <f>IFERROR(data!BV48/data!$BZ48," ")</f>
        <v>0.75</v>
      </c>
      <c r="AR49" s="40">
        <f t="shared" si="38"/>
        <v>0.75</v>
      </c>
      <c r="AS49" s="32">
        <f>data!CA47</f>
        <v>0</v>
      </c>
    </row>
    <row r="50" spans="1:45" s="34" customFormat="1" x14ac:dyDescent="0.25">
      <c r="A50" s="27"/>
      <c r="B50" s="42" t="s">
        <v>51</v>
      </c>
      <c r="C50" s="42" t="s">
        <v>51</v>
      </c>
      <c r="D50" s="165" t="str">
        <f>IFERROR(data!F48/data!N48," ")</f>
        <v xml:space="preserve"> </v>
      </c>
      <c r="E50" s="90" t="str">
        <f>IFERROR(data!G48/data!N48," ")</f>
        <v xml:space="preserve"> </v>
      </c>
      <c r="F50" s="55" t="str">
        <f t="shared" si="0"/>
        <v xml:space="preserve"> </v>
      </c>
      <c r="G50" s="89">
        <f>IFERROR(data!H48/data!O48," ")</f>
        <v>0</v>
      </c>
      <c r="H50" s="90">
        <f>IFERROR(data!I48/data!O48," ")</f>
        <v>0.33333333333333331</v>
      </c>
      <c r="I50" s="91">
        <f t="shared" si="1"/>
        <v>0.33333333333333331</v>
      </c>
      <c r="J50" s="92">
        <f>data!P48</f>
        <v>3</v>
      </c>
      <c r="K50" s="89">
        <f>IFERROR(data!S48/data!AA48," ")</f>
        <v>0</v>
      </c>
      <c r="L50" s="90">
        <f>IFERROR(data!T48/data!AA48," ")</f>
        <v>1</v>
      </c>
      <c r="M50" s="55">
        <f t="shared" si="2"/>
        <v>1</v>
      </c>
      <c r="N50" s="89">
        <f>IFERROR(data!U48/data!AB48," ")</f>
        <v>0.5</v>
      </c>
      <c r="O50" s="90">
        <f>IFERROR(data!V48/data!AB48," ")</f>
        <v>0.5</v>
      </c>
      <c r="P50" s="91">
        <f t="shared" si="3"/>
        <v>1</v>
      </c>
      <c r="Q50" s="92">
        <f>data!AC48</f>
        <v>3</v>
      </c>
      <c r="R50" s="89">
        <f>IFERROR(data!AF48/data!$AN48," ")</f>
        <v>0</v>
      </c>
      <c r="S50" s="90">
        <f>IFERROR(data!AG48/data!$AN48," ")</f>
        <v>1</v>
      </c>
      <c r="T50" s="55">
        <f t="shared" si="4"/>
        <v>1</v>
      </c>
      <c r="U50" s="89">
        <f>IFERROR(data!AH48/data!$AO48," ")</f>
        <v>0</v>
      </c>
      <c r="V50" s="90">
        <f>IFERROR(data!AI48/data!$AO48," ")</f>
        <v>1</v>
      </c>
      <c r="W50" s="91">
        <f t="shared" si="5"/>
        <v>1</v>
      </c>
      <c r="X50" s="92">
        <f>data!AP48</f>
        <v>2</v>
      </c>
      <c r="Y50" s="89" t="str">
        <f>IFERROR(data!AS48/data!$BA48," ")</f>
        <v xml:space="preserve"> </v>
      </c>
      <c r="Z50" s="90" t="str">
        <f>IFERROR(data!AT48/data!$BA48," ")</f>
        <v xml:space="preserve"> </v>
      </c>
      <c r="AA50" s="55" t="str">
        <f t="shared" si="6"/>
        <v xml:space="preserve"> </v>
      </c>
      <c r="AB50" s="89">
        <f>IFERROR(data!AU48/data!$BB48," ")</f>
        <v>0</v>
      </c>
      <c r="AC50" s="90">
        <f>IFERROR(data!AV48/data!$BB48," ")</f>
        <v>1</v>
      </c>
      <c r="AD50" s="91">
        <f t="shared" si="7"/>
        <v>1</v>
      </c>
      <c r="AE50" s="92">
        <f>data!BC48</f>
        <v>3</v>
      </c>
      <c r="AF50" s="89">
        <f>IFERROR(data!BF48/data!$BN48," ")</f>
        <v>0</v>
      </c>
      <c r="AG50" s="90">
        <f>IFERROR(data!BG48/data!$BN48," ")</f>
        <v>1</v>
      </c>
      <c r="AH50" s="55">
        <f t="shared" si="8"/>
        <v>1</v>
      </c>
      <c r="AI50" s="89">
        <f>IFERROR(data!BH48/data!$BO48," ")</f>
        <v>0</v>
      </c>
      <c r="AJ50" s="90">
        <f>IFERROR(data!BI48/data!$BO48," ")</f>
        <v>1</v>
      </c>
      <c r="AK50" s="91">
        <f t="shared" si="9"/>
        <v>1</v>
      </c>
      <c r="AL50" s="92">
        <f>data!BP48</f>
        <v>3</v>
      </c>
      <c r="AM50" s="89">
        <f>IFERROR(data!BS48/data!$BY48," ")</f>
        <v>0</v>
      </c>
      <c r="AN50" s="90">
        <f>IFERROR(data!BT48/data!$BY48," ")</f>
        <v>1</v>
      </c>
      <c r="AO50" s="55">
        <f t="shared" ref="AO50:AO53" si="40">(AM50+AN50)</f>
        <v>1</v>
      </c>
      <c r="AP50" s="89">
        <f>IFERROR(data!BU49/data!$BZ49," ")</f>
        <v>0</v>
      </c>
      <c r="AQ50" s="90">
        <f>IFERROR(data!BV49/data!$BZ49," ")</f>
        <v>1</v>
      </c>
      <c r="AR50" s="91">
        <f t="shared" si="38"/>
        <v>1</v>
      </c>
      <c r="AS50" s="92">
        <f>data!CA48</f>
        <v>5</v>
      </c>
    </row>
    <row r="51" spans="1:45" s="34" customFormat="1" x14ac:dyDescent="0.25">
      <c r="A51" s="27"/>
      <c r="B51" s="42" t="s">
        <v>21</v>
      </c>
      <c r="C51" s="42" t="s">
        <v>21</v>
      </c>
      <c r="D51" s="165">
        <f>IFERROR(data!F49/data!N49," ")</f>
        <v>0.5</v>
      </c>
      <c r="E51" s="90">
        <f>IFERROR(data!G49/data!N49," ")</f>
        <v>0.5</v>
      </c>
      <c r="F51" s="55">
        <f t="shared" si="0"/>
        <v>1</v>
      </c>
      <c r="G51" s="89">
        <f>IFERROR(data!H49/data!O49," ")</f>
        <v>0.33333333333333331</v>
      </c>
      <c r="H51" s="90">
        <f>IFERROR(data!I49/data!O49," ")</f>
        <v>0.33333333333333331</v>
      </c>
      <c r="I51" s="55">
        <f t="shared" si="1"/>
        <v>0.66666666666666663</v>
      </c>
      <c r="J51" s="92">
        <f>data!P49</f>
        <v>5</v>
      </c>
      <c r="K51" s="89">
        <f>IFERROR(data!S49/data!AA49," ")</f>
        <v>0</v>
      </c>
      <c r="L51" s="90">
        <f>IFERROR(data!T49/data!AA49," ")</f>
        <v>1</v>
      </c>
      <c r="M51" s="55">
        <f t="shared" si="2"/>
        <v>1</v>
      </c>
      <c r="N51" s="89">
        <f>IFERROR(data!U49/data!AB49," ")</f>
        <v>0</v>
      </c>
      <c r="O51" s="90">
        <f>IFERROR(data!V49/data!AB49," ")</f>
        <v>1</v>
      </c>
      <c r="P51" s="55">
        <f t="shared" si="3"/>
        <v>1</v>
      </c>
      <c r="Q51" s="92">
        <f>data!AC49</f>
        <v>2</v>
      </c>
      <c r="R51" s="89">
        <f>IFERROR(data!AF49/data!$AN49," ")</f>
        <v>0.33333333333333331</v>
      </c>
      <c r="S51" s="90">
        <f>IFERROR(data!AG49/data!$AN49," ")</f>
        <v>0.66666666666666663</v>
      </c>
      <c r="T51" s="55">
        <f t="shared" si="4"/>
        <v>1</v>
      </c>
      <c r="U51" s="89">
        <f>IFERROR(data!AH49/data!$AO49," ")</f>
        <v>0</v>
      </c>
      <c r="V51" s="90">
        <f>IFERROR(data!AI49/data!$AO49," ")</f>
        <v>0</v>
      </c>
      <c r="W51" s="55">
        <f t="shared" si="5"/>
        <v>0</v>
      </c>
      <c r="X51" s="92">
        <f>data!AP49</f>
        <v>4</v>
      </c>
      <c r="Y51" s="89">
        <f>IFERROR(data!AS49/data!$BA49," ")</f>
        <v>0</v>
      </c>
      <c r="Z51" s="90">
        <f>IFERROR(data!AT49/data!$BA49," ")</f>
        <v>0.5</v>
      </c>
      <c r="AA51" s="55">
        <f t="shared" si="6"/>
        <v>0.5</v>
      </c>
      <c r="AB51" s="89">
        <f>IFERROR(data!AU49/data!$BB49," ")</f>
        <v>0</v>
      </c>
      <c r="AC51" s="90">
        <f>IFERROR(data!AV49/data!$BB49," ")</f>
        <v>1</v>
      </c>
      <c r="AD51" s="55">
        <f t="shared" si="7"/>
        <v>1</v>
      </c>
      <c r="AE51" s="92">
        <f>data!BC49</f>
        <v>3</v>
      </c>
      <c r="AF51" s="89" t="str">
        <f>IFERROR(data!BF49/data!$BN49," ")</f>
        <v xml:space="preserve"> </v>
      </c>
      <c r="AG51" s="90" t="str">
        <f>IFERROR(data!BG49/data!$BN49," ")</f>
        <v xml:space="preserve"> </v>
      </c>
      <c r="AH51" s="55" t="str">
        <f t="shared" si="8"/>
        <v xml:space="preserve"> </v>
      </c>
      <c r="AI51" s="89">
        <f>IFERROR(data!BH49/data!$BO49," ")</f>
        <v>0</v>
      </c>
      <c r="AJ51" s="90">
        <f>IFERROR(data!BI49/data!$BO49," ")</f>
        <v>1</v>
      </c>
      <c r="AK51" s="55">
        <f t="shared" si="9"/>
        <v>1</v>
      </c>
      <c r="AL51" s="92">
        <f>data!BP49</f>
        <v>2</v>
      </c>
      <c r="AM51" s="89">
        <f>IFERROR(data!BS49/data!$BY49," ")</f>
        <v>0</v>
      </c>
      <c r="AN51" s="90">
        <f>IFERROR(data!BT49/data!$BY49," ")</f>
        <v>0</v>
      </c>
      <c r="AO51" s="55">
        <f t="shared" si="40"/>
        <v>0</v>
      </c>
      <c r="AP51" s="89">
        <f>IFERROR(data!BU49/data!$BZ49," ")</f>
        <v>0</v>
      </c>
      <c r="AQ51" s="90">
        <f>IFERROR(data!BV49/data!$BZ49," ")</f>
        <v>1</v>
      </c>
      <c r="AR51" s="55">
        <f t="shared" si="38"/>
        <v>1</v>
      </c>
      <c r="AS51" s="92">
        <f>data!CA49</f>
        <v>3</v>
      </c>
    </row>
    <row r="52" spans="1:45" s="34" customFormat="1" x14ac:dyDescent="0.25">
      <c r="A52" s="27"/>
      <c r="B52" s="28" t="s">
        <v>8</v>
      </c>
      <c r="C52" s="28" t="s">
        <v>127</v>
      </c>
      <c r="D52" s="163">
        <f>IFERROR(data!F50/data!N50," ")</f>
        <v>0.56725146198830412</v>
      </c>
      <c r="E52" s="30">
        <f>IFERROR(data!G50/data!N50," ")</f>
        <v>0.19883040935672514</v>
      </c>
      <c r="F52" s="25">
        <f t="shared" si="0"/>
        <v>0.76608187134502925</v>
      </c>
      <c r="G52" s="29">
        <f>IFERROR(data!H50/data!O50," ")</f>
        <v>0.42857142857142855</v>
      </c>
      <c r="H52" s="30">
        <f>IFERROR(data!I50/data!O50," ")</f>
        <v>0.42857142857142855</v>
      </c>
      <c r="I52" s="25">
        <f t="shared" si="1"/>
        <v>0.8571428571428571</v>
      </c>
      <c r="J52" s="32">
        <f>data!P50</f>
        <v>178</v>
      </c>
      <c r="K52" s="29">
        <f>IFERROR(data!S50/data!AA50," ")</f>
        <v>0.63636363636363635</v>
      </c>
      <c r="L52" s="30">
        <f>IFERROR(data!T50/data!AA50," ")</f>
        <v>0.20202020202020202</v>
      </c>
      <c r="M52" s="25">
        <f t="shared" si="2"/>
        <v>0.83838383838383834</v>
      </c>
      <c r="N52" s="29">
        <f>IFERROR(data!U50/data!AB50," ")</f>
        <v>0.44444444444444442</v>
      </c>
      <c r="O52" s="30">
        <f>IFERROR(data!V50/data!AB50," ")</f>
        <v>0.44444444444444442</v>
      </c>
      <c r="P52" s="25">
        <f t="shared" si="3"/>
        <v>0.88888888888888884</v>
      </c>
      <c r="Q52" s="32">
        <f>data!AC50</f>
        <v>207</v>
      </c>
      <c r="R52" s="29">
        <f>IFERROR(data!AF50/data!$AN50," ")</f>
        <v>0.43434343434343436</v>
      </c>
      <c r="S52" s="30">
        <f>IFERROR(data!AG50/data!$AN50," ")</f>
        <v>0.24242424242424243</v>
      </c>
      <c r="T52" s="25">
        <f t="shared" si="4"/>
        <v>0.6767676767676768</v>
      </c>
      <c r="U52" s="29">
        <f>IFERROR(data!AH50/data!$AO50," ")</f>
        <v>0.2857142857142857</v>
      </c>
      <c r="V52" s="30">
        <f>IFERROR(data!AI50/data!$AO50," ")</f>
        <v>0.32142857142857145</v>
      </c>
      <c r="W52" s="25">
        <f t="shared" si="5"/>
        <v>0.60714285714285721</v>
      </c>
      <c r="X52" s="32">
        <f>data!AP50</f>
        <v>127</v>
      </c>
      <c r="Y52" s="29">
        <f>IFERROR(data!AS50/data!$BA50," ")</f>
        <v>0.54867256637168138</v>
      </c>
      <c r="Z52" s="30">
        <f>IFERROR(data!AT50/data!$BA50," ")</f>
        <v>0.23893805309734514</v>
      </c>
      <c r="AA52" s="25">
        <f t="shared" si="6"/>
        <v>0.78761061946902655</v>
      </c>
      <c r="AB52" s="29">
        <f>IFERROR(data!AU50/data!$BB50," ")</f>
        <v>0.46666666666666667</v>
      </c>
      <c r="AC52" s="30">
        <f>IFERROR(data!AV50/data!$BB50," ")</f>
        <v>0.13333333333333333</v>
      </c>
      <c r="AD52" s="25">
        <f t="shared" si="7"/>
        <v>0.6</v>
      </c>
      <c r="AE52" s="32">
        <f>data!BC50</f>
        <v>128</v>
      </c>
      <c r="AF52" s="29">
        <f>IFERROR(data!BF50/data!$BN50," ")</f>
        <v>0.56198347107438018</v>
      </c>
      <c r="AG52" s="30">
        <f>IFERROR(data!BG50/data!$BN50," ")</f>
        <v>0.1487603305785124</v>
      </c>
      <c r="AH52" s="25">
        <f t="shared" si="8"/>
        <v>0.71074380165289264</v>
      </c>
      <c r="AI52" s="29">
        <f>IFERROR(data!BH50/data!$BO50," ")</f>
        <v>0.3</v>
      </c>
      <c r="AJ52" s="30">
        <f>IFERROR(data!BI50/data!$BO50," ")</f>
        <v>0.5</v>
      </c>
      <c r="AK52" s="25">
        <f t="shared" si="9"/>
        <v>0.8</v>
      </c>
      <c r="AL52" s="32">
        <f>data!BP50</f>
        <v>131</v>
      </c>
      <c r="AM52" s="29">
        <f>IFERROR(data!BS50/data!$BY50," ")</f>
        <v>0.62135922330097082</v>
      </c>
      <c r="AN52" s="30">
        <f>IFERROR(data!BT50/data!$BY50," ")</f>
        <v>7.7669902912621352E-2</v>
      </c>
      <c r="AO52" s="25">
        <f t="shared" ref="AO52" si="41">(AM52+AN52)</f>
        <v>0.69902912621359214</v>
      </c>
      <c r="AP52" s="29">
        <f>IFERROR(data!BU50/data!$BZ50," ")</f>
        <v>0.4</v>
      </c>
      <c r="AQ52" s="30">
        <f>IFERROR(data!BV50/data!$BZ50," ")</f>
        <v>0.2</v>
      </c>
      <c r="AR52" s="25">
        <f t="shared" si="38"/>
        <v>0.60000000000000009</v>
      </c>
      <c r="AS52" s="32">
        <f>data!CA50</f>
        <v>113</v>
      </c>
    </row>
    <row r="53" spans="1:45" s="34" customFormat="1" ht="15.75" thickBot="1" x14ac:dyDescent="0.3">
      <c r="A53" s="86" t="s">
        <v>102</v>
      </c>
      <c r="B53" s="87"/>
      <c r="C53" s="141"/>
      <c r="D53" s="166">
        <f>IFERROR(data!F51/data!N51," ")</f>
        <v>0.29855371900826444</v>
      </c>
      <c r="E53" s="60">
        <f>IFERROR(data!G51/data!N51," ")</f>
        <v>0.4762396694214876</v>
      </c>
      <c r="F53" s="43">
        <f t="shared" si="0"/>
        <v>0.77479338842975198</v>
      </c>
      <c r="G53" s="59">
        <f>IFERROR(data!H51/data!O51," ")</f>
        <v>0.10747663551401869</v>
      </c>
      <c r="H53" s="60">
        <f>IFERROR(data!I51/data!O51," ")</f>
        <v>0.67289719626168221</v>
      </c>
      <c r="I53" s="44">
        <f t="shared" si="1"/>
        <v>0.78037383177570085</v>
      </c>
      <c r="J53" s="73">
        <f>data!P51</f>
        <v>1396</v>
      </c>
      <c r="K53" s="59">
        <f>IFERROR(data!S51/data!AA51," ")</f>
        <v>0.32946145723336856</v>
      </c>
      <c r="L53" s="60">
        <f>IFERROR(data!T51/data!AA51," ")</f>
        <v>0.49313621964097148</v>
      </c>
      <c r="M53" s="43">
        <f t="shared" si="2"/>
        <v>0.82259767687434004</v>
      </c>
      <c r="N53" s="59">
        <f>IFERROR(data!U51/data!AB51," ")</f>
        <v>0.13302752293577982</v>
      </c>
      <c r="O53" s="60">
        <f>IFERROR(data!V51/data!AB51," ")</f>
        <v>0.68807339449541283</v>
      </c>
      <c r="P53" s="44">
        <f t="shared" si="3"/>
        <v>0.82110091743119262</v>
      </c>
      <c r="Q53" s="73">
        <f>data!AC51</f>
        <v>1383</v>
      </c>
      <c r="R53" s="59">
        <f>IFERROR(data!AF51/data!$AN51," ")</f>
        <v>0.21126760563380281</v>
      </c>
      <c r="S53" s="60">
        <f>IFERROR(data!AG51/data!$AN51," ")</f>
        <v>0.49679897567221509</v>
      </c>
      <c r="T53" s="43">
        <f t="shared" si="4"/>
        <v>0.70806658130601785</v>
      </c>
      <c r="U53" s="59">
        <f>IFERROR(data!AH51/data!$AO51," ")</f>
        <v>0.1013215859030837</v>
      </c>
      <c r="V53" s="60">
        <f>IFERROR(data!AI51/data!$AO51," ")</f>
        <v>0.68061674008810569</v>
      </c>
      <c r="W53" s="44">
        <f t="shared" si="5"/>
        <v>0.7819383259911894</v>
      </c>
      <c r="X53" s="73">
        <f>data!AP51</f>
        <v>1235</v>
      </c>
      <c r="Y53" s="59">
        <f>IFERROR(data!AS51/data!$BA51," ")</f>
        <v>0.25746799431009959</v>
      </c>
      <c r="Z53" s="60">
        <f>IFERROR(data!AT51/data!$BA51," ")</f>
        <v>0.50640113798008535</v>
      </c>
      <c r="AA53" s="43">
        <f t="shared" si="6"/>
        <v>0.76386913229018494</v>
      </c>
      <c r="AB53" s="59">
        <f>IFERROR(data!AU51/data!$BB51," ")</f>
        <v>7.9670329670329665E-2</v>
      </c>
      <c r="AC53" s="60">
        <f>IFERROR(data!AV51/data!$BB51," ")</f>
        <v>0.71703296703296704</v>
      </c>
      <c r="AD53" s="44">
        <f t="shared" si="7"/>
        <v>0.79670329670329676</v>
      </c>
      <c r="AE53" s="73">
        <f>data!BC51</f>
        <v>1067</v>
      </c>
      <c r="AF53" s="59">
        <f>IFERROR(data!BF51/data!$BN51," ")</f>
        <v>0.24393530997304583</v>
      </c>
      <c r="AG53" s="60">
        <f>IFERROR(data!BG51/data!$BN51," ")</f>
        <v>0.5</v>
      </c>
      <c r="AH53" s="43">
        <f t="shared" si="8"/>
        <v>0.7439353099730458</v>
      </c>
      <c r="AI53" s="59">
        <f>IFERROR(data!BH51/data!$BO51," ")</f>
        <v>9.0425531914893623E-2</v>
      </c>
      <c r="AJ53" s="60">
        <f>IFERROR(data!BI51/data!$BO51," ")</f>
        <v>0.72872340425531912</v>
      </c>
      <c r="AK53" s="44">
        <f t="shared" si="9"/>
        <v>0.81914893617021278</v>
      </c>
      <c r="AL53" s="73">
        <f>data!BP51</f>
        <v>1118</v>
      </c>
      <c r="AM53" s="59">
        <f>IFERROR(data!BS51/data!$BY51," ")</f>
        <v>0.22791293213828426</v>
      </c>
      <c r="AN53" s="60">
        <f>IFERROR(data!BT51/data!$BY51," ")</f>
        <v>0.54417413572343154</v>
      </c>
      <c r="AO53" s="43">
        <f t="shared" si="40"/>
        <v>0.77208706786171577</v>
      </c>
      <c r="AP53" s="59">
        <f>IFERROR(data!BU51/data!$BZ51," ")</f>
        <v>0.1</v>
      </c>
      <c r="AQ53" s="60">
        <f>IFERROR(data!BV51/data!$BZ51," ")</f>
        <v>0.71621621621621623</v>
      </c>
      <c r="AR53" s="44">
        <f t="shared" si="38"/>
        <v>0.81621621621621621</v>
      </c>
      <c r="AS53" s="73">
        <f>data!CA51</f>
        <v>1151</v>
      </c>
    </row>
    <row r="55" spans="1:45" x14ac:dyDescent="0.25">
      <c r="C55" t="s">
        <v>132</v>
      </c>
    </row>
    <row r="56" spans="1:45" x14ac:dyDescent="0.25">
      <c r="C56" s="39" t="s">
        <v>133</v>
      </c>
    </row>
    <row r="57" spans="1:45" x14ac:dyDescent="0.25">
      <c r="C57" s="39" t="s">
        <v>103</v>
      </c>
    </row>
  </sheetData>
  <pageMargins left="0.7" right="0.7" top="0.25" bottom="0" header="0.3" footer="0.3"/>
  <pageSetup orientation="portrait" r:id="rId1"/>
  <headerFooter>
    <oddFooter>&amp;L&amp;8OIRA &amp;D&amp;C&amp;8&amp;P&amp;R&amp;8&amp;F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3"/>
  <sheetViews>
    <sheetView showWhiteSpace="0" zoomScaleNormal="100" workbookViewId="0">
      <pane xSplit="3" ySplit="6" topLeftCell="D7" activePane="bottomRight" state="frozen"/>
      <selection activeCell="BR20" sqref="BR20"/>
      <selection pane="topRight" activeCell="BR20" sqref="BR20"/>
      <selection pane="bottomLeft" activeCell="BR20" sqref="BR20"/>
      <selection pane="bottomRight" activeCell="X19" sqref="X19"/>
    </sheetView>
  </sheetViews>
  <sheetFormatPr defaultRowHeight="15" x14ac:dyDescent="0.25"/>
  <cols>
    <col min="1" max="1" width="2.85546875" customWidth="1"/>
    <col min="2" max="2" width="11.5703125" customWidth="1"/>
    <col min="3" max="3" width="27.7109375" customWidth="1"/>
    <col min="4" max="5" width="7.28515625" customWidth="1"/>
    <col min="6" max="6" width="9.28515625" customWidth="1"/>
    <col min="7" max="8" width="7.28515625" customWidth="1"/>
    <col min="9" max="9" width="8.28515625" customWidth="1"/>
    <col min="10" max="10" width="6.140625" customWidth="1"/>
    <col min="11" max="12" width="7.28515625" customWidth="1"/>
    <col min="13" max="13" width="9.28515625" customWidth="1"/>
    <col min="14" max="15" width="7.28515625" customWidth="1"/>
    <col min="16" max="16" width="12" customWidth="1"/>
    <col min="17" max="17" width="6.140625" customWidth="1"/>
    <col min="18" max="19" width="7.28515625" customWidth="1"/>
    <col min="20" max="20" width="9.28515625" customWidth="1"/>
    <col min="21" max="22" width="7.28515625" customWidth="1"/>
    <col min="23" max="23" width="9.28515625" customWidth="1"/>
    <col min="24" max="24" width="6.140625" customWidth="1"/>
    <col min="25" max="26" width="7.28515625" customWidth="1"/>
    <col min="27" max="27" width="9.28515625" customWidth="1"/>
    <col min="28" max="29" width="7.28515625" customWidth="1"/>
    <col min="30" max="30" width="8.28515625" customWidth="1"/>
    <col min="31" max="31" width="6.140625" customWidth="1"/>
    <col min="32" max="33" width="7.28515625" customWidth="1"/>
    <col min="34" max="34" width="9.28515625" customWidth="1"/>
    <col min="35" max="36" width="7.28515625" customWidth="1"/>
    <col min="37" max="37" width="12.5703125" customWidth="1"/>
    <col min="38" max="38" width="6.140625" customWidth="1"/>
  </cols>
  <sheetData>
    <row r="1" spans="1:45" ht="18.75" customHeight="1" x14ac:dyDescent="0.3">
      <c r="A1" s="1" t="s">
        <v>91</v>
      </c>
    </row>
    <row r="2" spans="1:45" ht="19.5" customHeight="1" thickBot="1" x14ac:dyDescent="0.35">
      <c r="A2" s="2" t="s">
        <v>104</v>
      </c>
    </row>
    <row r="3" spans="1:45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142</v>
      </c>
      <c r="AG3" s="5"/>
      <c r="AH3" s="5"/>
      <c r="AI3" s="5"/>
      <c r="AJ3" s="5"/>
      <c r="AK3" s="5"/>
      <c r="AL3" s="5"/>
      <c r="AM3" s="7" t="s">
        <v>145</v>
      </c>
      <c r="AN3" s="5"/>
      <c r="AO3" s="5"/>
      <c r="AP3" s="5"/>
      <c r="AQ3" s="5"/>
      <c r="AR3" s="5"/>
      <c r="AS3" s="6"/>
    </row>
    <row r="4" spans="1:45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17" t="s">
        <v>94</v>
      </c>
      <c r="AM4" s="14" t="s">
        <v>93</v>
      </c>
      <c r="AN4" s="11"/>
      <c r="AO4" s="11"/>
      <c r="AP4" s="11"/>
      <c r="AQ4" s="11"/>
      <c r="AR4" s="12"/>
      <c r="AS4" s="13" t="s">
        <v>94</v>
      </c>
    </row>
    <row r="5" spans="1:45" s="15" customFormat="1" ht="14.2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17" t="s">
        <v>97</v>
      </c>
      <c r="AM5" s="14" t="s">
        <v>95</v>
      </c>
      <c r="AN5" s="11"/>
      <c r="AO5" s="16"/>
      <c r="AP5" s="10" t="s">
        <v>96</v>
      </c>
      <c r="AQ5" s="17"/>
      <c r="AR5" s="16"/>
      <c r="AS5" s="13" t="s">
        <v>97</v>
      </c>
    </row>
    <row r="6" spans="1:45" s="15" customFormat="1" ht="45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121"/>
      <c r="AM6" s="24" t="s">
        <v>98</v>
      </c>
      <c r="AN6" s="21" t="s">
        <v>99</v>
      </c>
      <c r="AO6" s="22" t="s">
        <v>100</v>
      </c>
      <c r="AP6" s="20" t="s">
        <v>98</v>
      </c>
      <c r="AQ6" s="21" t="s">
        <v>99</v>
      </c>
      <c r="AR6" s="22" t="s">
        <v>100</v>
      </c>
      <c r="AS6" s="23"/>
    </row>
    <row r="7" spans="1:45" s="34" customFormat="1" ht="15.75" thickTop="1" x14ac:dyDescent="0.25">
      <c r="A7" s="27" t="s">
        <v>105</v>
      </c>
      <c r="B7" s="28" t="s">
        <v>53</v>
      </c>
      <c r="C7" s="28" t="s">
        <v>54</v>
      </c>
      <c r="D7" s="33" t="str">
        <f>IFERROR(data!F52/data!N52," ")</f>
        <v xml:space="preserve"> </v>
      </c>
      <c r="E7" s="30" t="str">
        <f>IFERROR(data!G52/data!N52," ")</f>
        <v xml:space="preserve"> </v>
      </c>
      <c r="F7" s="25" t="str">
        <f>IFERROR(D7+E7," ")</f>
        <v xml:space="preserve"> </v>
      </c>
      <c r="G7" s="29" t="str">
        <f>IFERROR(data!H52/data!O52," ")</f>
        <v xml:space="preserve"> </v>
      </c>
      <c r="H7" s="31" t="str">
        <f>IFERROR(data!I52/data!O52," ")</f>
        <v xml:space="preserve"> </v>
      </c>
      <c r="I7" s="40" t="str">
        <f>IFERROR(G7+H7," ")</f>
        <v xml:space="preserve"> </v>
      </c>
      <c r="J7" s="47">
        <f>data!P52</f>
        <v>0</v>
      </c>
      <c r="K7" s="33" t="str">
        <f>IFERROR(data!S52/data!AA52," ")</f>
        <v xml:space="preserve"> </v>
      </c>
      <c r="L7" s="30" t="str">
        <f>IFERROR(data!T52/data!AA52," ")</f>
        <v xml:space="preserve"> </v>
      </c>
      <c r="M7" s="25" t="str">
        <f>IFERROR(K7+L7," ")</f>
        <v xml:space="preserve"> </v>
      </c>
      <c r="N7" s="29" t="str">
        <f>IFERROR(data!U52/data!AB52," ")</f>
        <v xml:space="preserve"> </v>
      </c>
      <c r="O7" s="31" t="str">
        <f>IFERROR(data!V52/data!AB52," ")</f>
        <v xml:space="preserve"> </v>
      </c>
      <c r="P7" s="40" t="str">
        <f>IFERROR(N7+O7," ")</f>
        <v xml:space="preserve"> </v>
      </c>
      <c r="Q7" s="47">
        <f>data!AC52</f>
        <v>0</v>
      </c>
      <c r="R7" s="33" t="str">
        <f>IFERROR(data!AF52/data!$AN52," ")</f>
        <v xml:space="preserve"> </v>
      </c>
      <c r="S7" s="30" t="str">
        <f>IFERROR(data!AG52/data!$AN52," ")</f>
        <v xml:space="preserve"> </v>
      </c>
      <c r="T7" s="25" t="str">
        <f>IFERROR(R7+S7," ")</f>
        <v xml:space="preserve"> </v>
      </c>
      <c r="U7" s="29" t="str">
        <f>IFERROR(data!AH52/data!$AO52," ")</f>
        <v xml:space="preserve"> </v>
      </c>
      <c r="V7" s="31" t="str">
        <f>IFERROR(data!AI52/data!$AO52," ")</f>
        <v xml:space="preserve"> </v>
      </c>
      <c r="W7" s="40" t="str">
        <f>IFERROR(U7+V7," ")</f>
        <v xml:space="preserve"> </v>
      </c>
      <c r="X7" s="47">
        <f>data!AP52</f>
        <v>0</v>
      </c>
      <c r="Y7" s="33">
        <f>IFERROR(data!AS52/data!$BA52," ")</f>
        <v>0.18181818181818182</v>
      </c>
      <c r="Z7" s="30">
        <f>IFERROR(data!AT52/data!$BA52," ")</f>
        <v>0.81818181818181823</v>
      </c>
      <c r="AA7" s="25">
        <f>IFERROR(Y7+Z7," ")</f>
        <v>1</v>
      </c>
      <c r="AB7" s="29" t="str">
        <f>IFERROR(data!AU52/data!$BB52," ")</f>
        <v xml:space="preserve"> </v>
      </c>
      <c r="AC7" s="31" t="str">
        <f>IFERROR(data!AV52/data!$BB52," ")</f>
        <v xml:space="preserve"> </v>
      </c>
      <c r="AD7" s="40" t="str">
        <f>IFERROR(AB7+AC7," ")</f>
        <v xml:space="preserve"> </v>
      </c>
      <c r="AE7" s="47">
        <f>data!BC52</f>
        <v>11</v>
      </c>
      <c r="AF7" s="33">
        <f>IFERROR(data!BF52/data!$BN52," ")</f>
        <v>0</v>
      </c>
      <c r="AG7" s="30">
        <f>IFERROR(data!BG52/data!$BN52," ")</f>
        <v>1</v>
      </c>
      <c r="AH7" s="25">
        <f>IFERROR(AF7+AG7," ")</f>
        <v>1</v>
      </c>
      <c r="AI7" s="29" t="str">
        <f>IFERROR(data!#REF!/data!$BZ51," ")</f>
        <v xml:space="preserve"> </v>
      </c>
      <c r="AJ7" s="31" t="str">
        <f>IFERROR(data!BI52/data!$BO52," ")</f>
        <v xml:space="preserve"> </v>
      </c>
      <c r="AK7" s="40" t="str">
        <f>IFERROR(AI7+AJ7," ")</f>
        <v xml:space="preserve"> </v>
      </c>
      <c r="AL7" s="47">
        <f>data!BP52</f>
        <v>11</v>
      </c>
      <c r="AM7" s="33">
        <f>IFERROR(data!BS52/data!$BY51," ")</f>
        <v>1.2804097311139564E-3</v>
      </c>
      <c r="AN7" s="30">
        <f>IFERROR(data!BT52/data!$BY51," ")</f>
        <v>1.1523687580025609E-2</v>
      </c>
      <c r="AO7" s="25">
        <f>(AM7+AN7)</f>
        <v>1.2804097311139566E-2</v>
      </c>
      <c r="AP7" s="29">
        <f>IFERROR(data!BU52/data!$BZ51," ")</f>
        <v>0</v>
      </c>
      <c r="AQ7" s="31">
        <f>IFERROR(data!BV52/data!$BZ51," ")</f>
        <v>0</v>
      </c>
      <c r="AR7" s="40">
        <f>(AP7+AQ7)</f>
        <v>0</v>
      </c>
      <c r="AS7" s="47">
        <f>data!CA52</f>
        <v>12</v>
      </c>
    </row>
    <row r="8" spans="1:45" s="34" customFormat="1" x14ac:dyDescent="0.25">
      <c r="A8" s="27"/>
      <c r="B8" s="28"/>
      <c r="C8" s="28" t="s">
        <v>55</v>
      </c>
      <c r="D8" s="33" t="str">
        <f>IFERROR(data!F53/data!N53," ")</f>
        <v xml:space="preserve"> </v>
      </c>
      <c r="E8" s="30" t="str">
        <f>IFERROR(data!G53/data!N53," ")</f>
        <v xml:space="preserve"> </v>
      </c>
      <c r="F8" s="25" t="str">
        <f t="shared" ref="F8:F15" si="0">IFERROR(D8+E8," ")</f>
        <v xml:space="preserve"> </v>
      </c>
      <c r="G8" s="29" t="str">
        <f>IFERROR(data!H53/data!O53," ")</f>
        <v xml:space="preserve"> </v>
      </c>
      <c r="H8" s="31" t="str">
        <f>IFERROR(data!I53/data!O53," ")</f>
        <v xml:space="preserve"> </v>
      </c>
      <c r="I8" s="40" t="str">
        <f t="shared" ref="I8:I15" si="1">IFERROR(G8+H8," ")</f>
        <v xml:space="preserve"> </v>
      </c>
      <c r="J8" s="47">
        <f>data!P53</f>
        <v>0</v>
      </c>
      <c r="K8" s="33" t="str">
        <f>IFERROR(data!S53/data!AA53," ")</f>
        <v xml:space="preserve"> </v>
      </c>
      <c r="L8" s="30" t="str">
        <f>IFERROR(data!T53/data!AA53," ")</f>
        <v xml:space="preserve"> </v>
      </c>
      <c r="M8" s="25" t="str">
        <f t="shared" ref="M8:M15" si="2">IFERROR(K8+L8," ")</f>
        <v xml:space="preserve"> </v>
      </c>
      <c r="N8" s="29" t="str">
        <f>IFERROR(data!U53/data!AB53," ")</f>
        <v xml:space="preserve"> </v>
      </c>
      <c r="O8" s="31" t="str">
        <f>IFERROR(data!V53/data!AB53," ")</f>
        <v xml:space="preserve"> </v>
      </c>
      <c r="P8" s="40" t="str">
        <f t="shared" ref="P8:P15" si="3">IFERROR(N8+O8," ")</f>
        <v xml:space="preserve"> </v>
      </c>
      <c r="Q8" s="47">
        <f>data!AC53</f>
        <v>0</v>
      </c>
      <c r="R8" s="33" t="str">
        <f>IFERROR(data!AF53/data!$AN53," ")</f>
        <v xml:space="preserve"> </v>
      </c>
      <c r="S8" s="30" t="str">
        <f>IFERROR(data!AG53/data!$AN53," ")</f>
        <v xml:space="preserve"> </v>
      </c>
      <c r="T8" s="25" t="str">
        <f t="shared" ref="T8:T15" si="4">IFERROR(R8+S8," ")</f>
        <v xml:space="preserve"> </v>
      </c>
      <c r="U8" s="29" t="str">
        <f>IFERROR(data!AH53/data!$AO53," ")</f>
        <v xml:space="preserve"> </v>
      </c>
      <c r="V8" s="31" t="str">
        <f>IFERROR(data!AI53/data!$AO53," ")</f>
        <v xml:space="preserve"> </v>
      </c>
      <c r="W8" s="40" t="str">
        <f t="shared" ref="W8:W15" si="5">IFERROR(U8+V8," ")</f>
        <v xml:space="preserve"> </v>
      </c>
      <c r="X8" s="47">
        <f>data!AP53</f>
        <v>0</v>
      </c>
      <c r="Y8" s="33">
        <f>IFERROR(data!AS53/data!$BA53," ")</f>
        <v>0.1111111111111111</v>
      </c>
      <c r="Z8" s="30">
        <f>IFERROR(data!AT53/data!$BA53," ")</f>
        <v>0.44444444444444442</v>
      </c>
      <c r="AA8" s="25">
        <f t="shared" ref="AA8:AA19" si="6">IFERROR(Y8+Z8," ")</f>
        <v>0.55555555555555558</v>
      </c>
      <c r="AB8" s="29" t="str">
        <f>IFERROR(data!AU53/data!$BB53," ")</f>
        <v xml:space="preserve"> </v>
      </c>
      <c r="AC8" s="31" t="str">
        <f>IFERROR(data!AV53/data!$BB53," ")</f>
        <v xml:space="preserve"> </v>
      </c>
      <c r="AD8" s="40" t="str">
        <f t="shared" ref="AD8:AD19" si="7">IFERROR(AB8+AC8," ")</f>
        <v xml:space="preserve"> </v>
      </c>
      <c r="AE8" s="47">
        <f>data!BC53</f>
        <v>9</v>
      </c>
      <c r="AF8" s="33">
        <f>IFERROR(data!BF53/data!$BN53," ")</f>
        <v>0.16666666666666666</v>
      </c>
      <c r="AG8" s="30">
        <f>IFERROR(data!BG53/data!$BN53," ")</f>
        <v>0.58333333333333337</v>
      </c>
      <c r="AH8" s="25">
        <f t="shared" ref="AH8:AH16" si="8">IFERROR(AF8+AG8," ")</f>
        <v>0.75</v>
      </c>
      <c r="AI8" s="29" t="str">
        <f>IFERROR(data!BH53/data!$BO53," ")</f>
        <v xml:space="preserve"> </v>
      </c>
      <c r="AJ8" s="31" t="str">
        <f>IFERROR(data!BI53/data!$BO53," ")</f>
        <v xml:space="preserve"> </v>
      </c>
      <c r="AK8" s="40" t="str">
        <f t="shared" ref="AK8:AK16" si="9">IFERROR(AI8+AJ8," ")</f>
        <v xml:space="preserve"> </v>
      </c>
      <c r="AL8" s="47">
        <f>data!BP53</f>
        <v>12</v>
      </c>
      <c r="AM8" s="33">
        <f>IFERROR(data!BS53/data!$BY52," ")</f>
        <v>8.3333333333333329E-2</v>
      </c>
      <c r="AN8" s="30">
        <f>IFERROR(data!BT53/data!$BY52," ")</f>
        <v>0.75</v>
      </c>
      <c r="AO8" s="25">
        <f t="shared" ref="AO8:AO15" si="10">(AM8+AN8)</f>
        <v>0.83333333333333337</v>
      </c>
      <c r="AP8" s="29" t="str">
        <f>IFERROR(data!BU53/data!$BZ52," ")</f>
        <v xml:space="preserve"> </v>
      </c>
      <c r="AQ8" s="31" t="str">
        <f>IFERROR(data!BV53/data!$BZ52," ")</f>
        <v xml:space="preserve"> </v>
      </c>
      <c r="AR8" s="40"/>
      <c r="AS8" s="47">
        <f>data!CA53</f>
        <v>13</v>
      </c>
    </row>
    <row r="9" spans="1:45" s="34" customFormat="1" x14ac:dyDescent="0.25">
      <c r="A9" s="27"/>
      <c r="B9" s="65"/>
      <c r="C9" s="65" t="s">
        <v>90</v>
      </c>
      <c r="D9" s="72" t="str">
        <f>IFERROR(data!F54/data!N54," ")</f>
        <v xml:space="preserve"> </v>
      </c>
      <c r="E9" s="67" t="str">
        <f>IFERROR(data!G54/data!N54," ")</f>
        <v xml:space="preserve"> </v>
      </c>
      <c r="F9" s="68" t="str">
        <f t="shared" si="0"/>
        <v xml:space="preserve"> </v>
      </c>
      <c r="G9" s="66" t="str">
        <f>IFERROR(data!H54/data!O54," ")</f>
        <v xml:space="preserve"> </v>
      </c>
      <c r="H9" s="69" t="str">
        <f>IFERROR(data!I54/data!O54," ")</f>
        <v xml:space="preserve"> </v>
      </c>
      <c r="I9" s="70" t="str">
        <f t="shared" si="1"/>
        <v xml:space="preserve"> </v>
      </c>
      <c r="J9" s="75">
        <f>data!P54</f>
        <v>0</v>
      </c>
      <c r="K9" s="72" t="str">
        <f>IFERROR(data!S54/data!AA54," ")</f>
        <v xml:space="preserve"> </v>
      </c>
      <c r="L9" s="67" t="str">
        <f>IFERROR(data!T54/data!AA54," ")</f>
        <v xml:space="preserve"> </v>
      </c>
      <c r="M9" s="68" t="str">
        <f t="shared" si="2"/>
        <v xml:space="preserve"> </v>
      </c>
      <c r="N9" s="66" t="str">
        <f>IFERROR(data!U54/data!AB54," ")</f>
        <v xml:space="preserve"> </v>
      </c>
      <c r="O9" s="69" t="str">
        <f>IFERROR(data!V54/data!AB54," ")</f>
        <v xml:space="preserve"> </v>
      </c>
      <c r="P9" s="70" t="str">
        <f t="shared" si="3"/>
        <v xml:space="preserve"> </v>
      </c>
      <c r="Q9" s="75">
        <f>data!AC54</f>
        <v>0</v>
      </c>
      <c r="R9" s="72" t="str">
        <f>IFERROR(data!AF54/data!$AN54," ")</f>
        <v xml:space="preserve"> </v>
      </c>
      <c r="S9" s="67" t="str">
        <f>IFERROR(data!AG54/data!$AN54," ")</f>
        <v xml:space="preserve"> </v>
      </c>
      <c r="T9" s="68" t="str">
        <f t="shared" si="4"/>
        <v xml:space="preserve"> </v>
      </c>
      <c r="U9" s="66" t="str">
        <f>IFERROR(data!AH54/data!$AO54," ")</f>
        <v xml:space="preserve"> </v>
      </c>
      <c r="V9" s="69" t="str">
        <f>IFERROR(data!AI54/data!$AO54," ")</f>
        <v xml:space="preserve"> </v>
      </c>
      <c r="W9" s="70" t="str">
        <f t="shared" si="5"/>
        <v xml:space="preserve"> </v>
      </c>
      <c r="X9" s="75">
        <f>data!AP54</f>
        <v>0</v>
      </c>
      <c r="Y9" s="72">
        <f>IFERROR(data!AS54/data!$BA54," ")</f>
        <v>0.15</v>
      </c>
      <c r="Z9" s="67">
        <f>IFERROR(data!AT54/data!$BA54," ")</f>
        <v>0.65</v>
      </c>
      <c r="AA9" s="68">
        <f t="shared" si="6"/>
        <v>0.8</v>
      </c>
      <c r="AB9" s="66" t="str">
        <f>IFERROR(data!AU54/data!$BB54," ")</f>
        <v xml:space="preserve"> </v>
      </c>
      <c r="AC9" s="69" t="str">
        <f>IFERROR(data!AV54/data!$BB54," ")</f>
        <v xml:space="preserve"> </v>
      </c>
      <c r="AD9" s="70" t="str">
        <f t="shared" si="7"/>
        <v xml:space="preserve"> </v>
      </c>
      <c r="AE9" s="75">
        <f>data!BC54</f>
        <v>20</v>
      </c>
      <c r="AF9" s="72">
        <f>IFERROR(data!BF54/data!$BN54," ")</f>
        <v>8.6956521739130432E-2</v>
      </c>
      <c r="AG9" s="67">
        <f>IFERROR(data!BG54/data!$BN54," ")</f>
        <v>0.78260869565217395</v>
      </c>
      <c r="AH9" s="68">
        <f t="shared" si="8"/>
        <v>0.86956521739130443</v>
      </c>
      <c r="AI9" s="66" t="str">
        <f>IFERROR(data!BH54/data!$BO54," ")</f>
        <v xml:space="preserve"> </v>
      </c>
      <c r="AJ9" s="69" t="str">
        <f>IFERROR(data!BI54/data!$BO54," ")</f>
        <v xml:space="preserve"> </v>
      </c>
      <c r="AK9" s="70" t="str">
        <f t="shared" si="9"/>
        <v xml:space="preserve"> </v>
      </c>
      <c r="AL9" s="75">
        <f>data!BP54</f>
        <v>23</v>
      </c>
      <c r="AM9" s="72">
        <f>IFERROR(data!BS54/data!$BY53," ")</f>
        <v>0.15384615384615385</v>
      </c>
      <c r="AN9" s="67">
        <f>IFERROR(data!BT54/data!$BY53," ")</f>
        <v>1.3846153846153846</v>
      </c>
      <c r="AO9" s="68">
        <f t="shared" si="10"/>
        <v>1.5384615384615383</v>
      </c>
      <c r="AP9" s="66" t="str">
        <f>IFERROR(data!BU54/data!$BZ53," ")</f>
        <v xml:space="preserve"> </v>
      </c>
      <c r="AQ9" s="69" t="str">
        <f>IFERROR(data!BV54/data!$BZ53," ")</f>
        <v xml:space="preserve"> </v>
      </c>
      <c r="AR9" s="70"/>
      <c r="AS9" s="75">
        <f>data!CA54</f>
        <v>25</v>
      </c>
    </row>
    <row r="10" spans="1:45" s="34" customFormat="1" x14ac:dyDescent="0.25">
      <c r="A10" s="27"/>
      <c r="B10" s="28" t="s">
        <v>56</v>
      </c>
      <c r="C10" s="28" t="s">
        <v>56</v>
      </c>
      <c r="D10" s="33">
        <f>IFERROR(data!F55/data!N55," ")</f>
        <v>1</v>
      </c>
      <c r="E10" s="30">
        <f>IFERROR(data!G55/data!N55," ")</f>
        <v>0</v>
      </c>
      <c r="F10" s="25">
        <f t="shared" si="0"/>
        <v>1</v>
      </c>
      <c r="G10" s="29" t="str">
        <f>IFERROR(data!H55/data!O55," ")</f>
        <v xml:space="preserve"> </v>
      </c>
      <c r="H10" s="31" t="str">
        <f>IFERROR(data!I55/data!O55," ")</f>
        <v xml:space="preserve"> </v>
      </c>
      <c r="I10" s="40" t="str">
        <f t="shared" si="1"/>
        <v xml:space="preserve"> </v>
      </c>
      <c r="J10" s="47">
        <f>data!P55</f>
        <v>1</v>
      </c>
      <c r="K10" s="33" t="str">
        <f>IFERROR(data!S55/data!AA55," ")</f>
        <v xml:space="preserve"> </v>
      </c>
      <c r="L10" s="30" t="str">
        <f>IFERROR(data!T55/data!AA55," ")</f>
        <v xml:space="preserve"> </v>
      </c>
      <c r="M10" s="25" t="str">
        <f t="shared" si="2"/>
        <v xml:space="preserve"> </v>
      </c>
      <c r="N10" s="29" t="str">
        <f>IFERROR(data!U55/data!AB55," ")</f>
        <v xml:space="preserve"> </v>
      </c>
      <c r="O10" s="31" t="str">
        <f>IFERROR(data!V55/data!AB55," ")</f>
        <v xml:space="preserve"> </v>
      </c>
      <c r="P10" s="40" t="str">
        <f t="shared" si="3"/>
        <v xml:space="preserve"> </v>
      </c>
      <c r="Q10" s="47">
        <f>data!AC55</f>
        <v>0</v>
      </c>
      <c r="R10" s="33" t="str">
        <f>IFERROR(data!AF55/data!$AN55," ")</f>
        <v xml:space="preserve"> </v>
      </c>
      <c r="S10" s="30" t="str">
        <f>IFERROR(data!AG55/data!$AN55," ")</f>
        <v xml:space="preserve"> </v>
      </c>
      <c r="T10" s="25" t="str">
        <f t="shared" si="4"/>
        <v xml:space="preserve"> </v>
      </c>
      <c r="U10" s="29" t="str">
        <f>IFERROR(data!AH55/data!$AO55," ")</f>
        <v xml:space="preserve"> </v>
      </c>
      <c r="V10" s="31" t="str">
        <f>IFERROR(data!AI55/data!$AO55," ")</f>
        <v xml:space="preserve"> </v>
      </c>
      <c r="W10" s="40" t="str">
        <f t="shared" si="5"/>
        <v xml:space="preserve"> </v>
      </c>
      <c r="X10" s="47">
        <f>data!AP55</f>
        <v>0</v>
      </c>
      <c r="Y10" s="33">
        <f>IFERROR(data!AS55/data!$BA55," ")</f>
        <v>0</v>
      </c>
      <c r="Z10" s="30">
        <f>IFERROR(data!AT55/data!$BA55," ")</f>
        <v>0.5</v>
      </c>
      <c r="AA10" s="25">
        <f t="shared" si="6"/>
        <v>0.5</v>
      </c>
      <c r="AB10" s="29" t="str">
        <f>IFERROR(data!AU55/data!$BB55," ")</f>
        <v xml:space="preserve"> </v>
      </c>
      <c r="AC10" s="31" t="str">
        <f>IFERROR(data!AV55/data!$BB55," ")</f>
        <v xml:space="preserve"> </v>
      </c>
      <c r="AD10" s="40" t="str">
        <f t="shared" si="7"/>
        <v xml:space="preserve"> </v>
      </c>
      <c r="AE10" s="47">
        <f>data!BC55</f>
        <v>2</v>
      </c>
      <c r="AF10" s="33">
        <f>IFERROR(data!BF55/data!$BN55," ")</f>
        <v>0</v>
      </c>
      <c r="AG10" s="30">
        <f>IFERROR(data!BG55/data!$BN55," ")</f>
        <v>1</v>
      </c>
      <c r="AH10" s="25">
        <f t="shared" si="8"/>
        <v>1</v>
      </c>
      <c r="AI10" s="29" t="str">
        <f>IFERROR(data!BH55/data!$BO55," ")</f>
        <v xml:space="preserve"> </v>
      </c>
      <c r="AJ10" s="31" t="str">
        <f>IFERROR(data!BI55/data!$BO55," ")</f>
        <v xml:space="preserve"> </v>
      </c>
      <c r="AK10" s="40" t="str">
        <f t="shared" si="9"/>
        <v xml:space="preserve"> </v>
      </c>
      <c r="AL10" s="47">
        <f>data!BP55</f>
        <v>2</v>
      </c>
      <c r="AM10" s="33">
        <f>IFERROR(data!BS55/data!$BY54," ")</f>
        <v>0</v>
      </c>
      <c r="AN10" s="30">
        <f>IFERROR(data!BT55/data!$BY54," ")</f>
        <v>0.12</v>
      </c>
      <c r="AO10" s="25">
        <f t="shared" si="10"/>
        <v>0.12</v>
      </c>
      <c r="AP10" s="29" t="str">
        <f>IFERROR(data!BU55/data!$BZ54," ")</f>
        <v xml:space="preserve"> </v>
      </c>
      <c r="AQ10" s="31" t="str">
        <f>IFERROR(data!BV55/data!$BZ54," ")</f>
        <v xml:space="preserve"> </v>
      </c>
      <c r="AR10" s="40"/>
      <c r="AS10" s="47">
        <f>data!CA55</f>
        <v>3</v>
      </c>
    </row>
    <row r="11" spans="1:45" s="34" customFormat="1" x14ac:dyDescent="0.25">
      <c r="A11" s="27"/>
      <c r="B11" s="42" t="s">
        <v>21</v>
      </c>
      <c r="C11" s="42" t="s">
        <v>21</v>
      </c>
      <c r="D11" s="93">
        <f>IFERROR(data!F56/data!N56," ")</f>
        <v>1</v>
      </c>
      <c r="E11" s="90">
        <f>IFERROR(data!G56/data!N56," ")</f>
        <v>0</v>
      </c>
      <c r="F11" s="55">
        <f t="shared" si="0"/>
        <v>1</v>
      </c>
      <c r="G11" s="89">
        <f>IFERROR(data!H56/data!O56," ")</f>
        <v>0</v>
      </c>
      <c r="H11" s="94">
        <f>IFERROR(data!I56/data!O56," ")</f>
        <v>1</v>
      </c>
      <c r="I11" s="56">
        <f t="shared" si="1"/>
        <v>1</v>
      </c>
      <c r="J11" s="95">
        <f>data!P56</f>
        <v>3</v>
      </c>
      <c r="K11" s="93">
        <f>IFERROR(data!S56/data!AA56," ")</f>
        <v>0.66666666666666663</v>
      </c>
      <c r="L11" s="90">
        <f>IFERROR(data!T56/data!AA56," ")</f>
        <v>0.33333333333333331</v>
      </c>
      <c r="M11" s="55">
        <f t="shared" si="2"/>
        <v>1</v>
      </c>
      <c r="N11" s="89">
        <f>IFERROR(data!U56/data!AB56," ")</f>
        <v>0</v>
      </c>
      <c r="O11" s="94">
        <f>IFERROR(data!V56/data!AB56," ")</f>
        <v>1</v>
      </c>
      <c r="P11" s="56">
        <f t="shared" si="3"/>
        <v>1</v>
      </c>
      <c r="Q11" s="95">
        <f>data!AC56</f>
        <v>4</v>
      </c>
      <c r="R11" s="93">
        <f>IFERROR(data!AF56/data!$AN56," ")</f>
        <v>0.42857142857142855</v>
      </c>
      <c r="S11" s="90">
        <f>IFERROR(data!AG56/data!$AN56," ")</f>
        <v>0.14285714285714285</v>
      </c>
      <c r="T11" s="55">
        <f t="shared" si="4"/>
        <v>0.5714285714285714</v>
      </c>
      <c r="U11" s="89" t="str">
        <f>IFERROR(data!AH56/data!$AO56," ")</f>
        <v xml:space="preserve"> </v>
      </c>
      <c r="V11" s="94" t="str">
        <f>IFERROR(data!AI56/data!$AO56," ")</f>
        <v xml:space="preserve"> </v>
      </c>
      <c r="W11" s="56" t="str">
        <f t="shared" si="5"/>
        <v xml:space="preserve"> </v>
      </c>
      <c r="X11" s="95">
        <f>data!AP56</f>
        <v>7</v>
      </c>
      <c r="Y11" s="93">
        <f>IFERROR(data!AS56/data!$BA56," ")</f>
        <v>0.25</v>
      </c>
      <c r="Z11" s="90">
        <f>IFERROR(data!AT56/data!$BA56," ")</f>
        <v>0.5</v>
      </c>
      <c r="AA11" s="55">
        <f t="shared" si="6"/>
        <v>0.75</v>
      </c>
      <c r="AB11" s="89">
        <f>IFERROR(data!AU56/data!$BB56," ")</f>
        <v>0</v>
      </c>
      <c r="AC11" s="94">
        <f>IFERROR(data!AV56/data!$BB56," ")</f>
        <v>1</v>
      </c>
      <c r="AD11" s="56">
        <f t="shared" si="7"/>
        <v>1</v>
      </c>
      <c r="AE11" s="95">
        <f>data!BC56</f>
        <v>6</v>
      </c>
      <c r="AF11" s="93">
        <f>IFERROR(data!BF56/data!$BN56," ")</f>
        <v>0.25</v>
      </c>
      <c r="AG11" s="90">
        <f>IFERROR(data!BG56/data!$BN56," ")</f>
        <v>0.5</v>
      </c>
      <c r="AH11" s="55">
        <f t="shared" si="8"/>
        <v>0.75</v>
      </c>
      <c r="AI11" s="89">
        <f>IFERROR(data!BH56/data!$BO56," ")</f>
        <v>0</v>
      </c>
      <c r="AJ11" s="94">
        <f>IFERROR(data!BI56/data!$BO56," ")</f>
        <v>1</v>
      </c>
      <c r="AK11" s="56">
        <f t="shared" si="9"/>
        <v>1</v>
      </c>
      <c r="AL11" s="95">
        <f>data!BP56</f>
        <v>5</v>
      </c>
      <c r="AM11" s="93">
        <f>IFERROR(data!BS56/data!$BY55," ")</f>
        <v>0</v>
      </c>
      <c r="AN11" s="90">
        <f>IFERROR(data!BT56/data!$BY55," ")</f>
        <v>0</v>
      </c>
      <c r="AO11" s="55">
        <f t="shared" si="10"/>
        <v>0</v>
      </c>
      <c r="AP11" s="89" t="str">
        <f>IFERROR(data!BU56/data!$BZ55," ")</f>
        <v xml:space="preserve"> </v>
      </c>
      <c r="AQ11" s="94" t="str">
        <f>IFERROR(data!BV56/data!$BZ55," ")</f>
        <v xml:space="preserve"> </v>
      </c>
      <c r="AR11" s="56"/>
      <c r="AS11" s="95">
        <f>data!CA56</f>
        <v>5</v>
      </c>
    </row>
    <row r="12" spans="1:45" s="34" customFormat="1" x14ac:dyDescent="0.25">
      <c r="A12" s="27"/>
      <c r="B12" s="28" t="s">
        <v>57</v>
      </c>
      <c r="C12" s="28" t="s">
        <v>58</v>
      </c>
      <c r="D12" s="33" t="str">
        <f>IFERROR(data!F57/data!N57," ")</f>
        <v xml:space="preserve"> </v>
      </c>
      <c r="E12" s="30" t="str">
        <f>IFERROR(data!G57/data!N57," ")</f>
        <v xml:space="preserve"> </v>
      </c>
      <c r="F12" s="25" t="str">
        <f t="shared" si="0"/>
        <v xml:space="preserve"> </v>
      </c>
      <c r="G12" s="29">
        <f>IFERROR(data!H57/data!O57," ")</f>
        <v>0</v>
      </c>
      <c r="H12" s="31">
        <f>IFERROR(data!I57/data!O57," ")</f>
        <v>1</v>
      </c>
      <c r="I12" s="40">
        <f t="shared" si="1"/>
        <v>1</v>
      </c>
      <c r="J12" s="47">
        <f>data!P57</f>
        <v>1</v>
      </c>
      <c r="K12" s="33" t="str">
        <f>IFERROR(data!S57/data!AA57," ")</f>
        <v xml:space="preserve"> </v>
      </c>
      <c r="L12" s="30" t="str">
        <f>IFERROR(data!T57/data!AA57," ")</f>
        <v xml:space="preserve"> </v>
      </c>
      <c r="M12" s="25" t="str">
        <f t="shared" si="2"/>
        <v xml:space="preserve"> </v>
      </c>
      <c r="N12" s="29" t="str">
        <f>IFERROR(data!U57/data!AB57," ")</f>
        <v xml:space="preserve"> </v>
      </c>
      <c r="O12" s="31" t="str">
        <f>IFERROR(data!V57/data!AB57," ")</f>
        <v xml:space="preserve"> </v>
      </c>
      <c r="P12" s="40" t="str">
        <f t="shared" si="3"/>
        <v xml:space="preserve"> </v>
      </c>
      <c r="Q12" s="47">
        <f>data!AC57</f>
        <v>0</v>
      </c>
      <c r="R12" s="33" t="str">
        <f>IFERROR(data!AF57/data!$AN57," ")</f>
        <v xml:space="preserve"> </v>
      </c>
      <c r="S12" s="30" t="str">
        <f>IFERROR(data!AG57/data!$AN57," ")</f>
        <v xml:space="preserve"> </v>
      </c>
      <c r="T12" s="25" t="str">
        <f t="shared" si="4"/>
        <v xml:space="preserve"> </v>
      </c>
      <c r="U12" s="29" t="str">
        <f>IFERROR(data!AH57/data!$AO57," ")</f>
        <v xml:space="preserve"> </v>
      </c>
      <c r="V12" s="31" t="str">
        <f>IFERROR(data!AI57/data!$AO57," ")</f>
        <v xml:space="preserve"> </v>
      </c>
      <c r="W12" s="40" t="str">
        <f t="shared" si="5"/>
        <v xml:space="preserve"> </v>
      </c>
      <c r="X12" s="47">
        <f>data!AP57</f>
        <v>0</v>
      </c>
      <c r="Y12" s="33">
        <f>IFERROR(data!AS57/data!$BA57," ")</f>
        <v>0</v>
      </c>
      <c r="Z12" s="30">
        <f>IFERROR(data!AT57/data!$BA57," ")</f>
        <v>1</v>
      </c>
      <c r="AA12" s="25">
        <f t="shared" si="6"/>
        <v>1</v>
      </c>
      <c r="AB12" s="29" t="str">
        <f>IFERROR(data!AU57/data!$BB57," ")</f>
        <v xml:space="preserve"> </v>
      </c>
      <c r="AC12" s="31" t="str">
        <f>IFERROR(data!AV57/data!$BB57," ")</f>
        <v xml:space="preserve"> </v>
      </c>
      <c r="AD12" s="40" t="str">
        <f t="shared" si="7"/>
        <v xml:space="preserve"> </v>
      </c>
      <c r="AE12" s="47">
        <f>data!BC57</f>
        <v>3</v>
      </c>
      <c r="AF12" s="33">
        <f>IFERROR(data!BF57/data!$BN57," ")</f>
        <v>1</v>
      </c>
      <c r="AG12" s="30">
        <f>IFERROR(data!BG57/data!$BN57," ")</f>
        <v>0</v>
      </c>
      <c r="AH12" s="25">
        <f t="shared" si="8"/>
        <v>1</v>
      </c>
      <c r="AI12" s="29" t="str">
        <f>IFERROR(data!BH57/data!$BO57," ")</f>
        <v xml:space="preserve"> </v>
      </c>
      <c r="AJ12" s="31" t="str">
        <f>IFERROR(data!BI57/data!$BO57," ")</f>
        <v xml:space="preserve"> </v>
      </c>
      <c r="AK12" s="40" t="str">
        <f t="shared" si="9"/>
        <v xml:space="preserve"> </v>
      </c>
      <c r="AL12" s="47">
        <f>data!BP57</f>
        <v>1</v>
      </c>
      <c r="AM12" s="33">
        <f>IFERROR(data!BS57/data!$BY56," ")</f>
        <v>0</v>
      </c>
      <c r="AN12" s="30">
        <f>IFERROR(data!BT57/data!$BY56," ")</f>
        <v>0.5</v>
      </c>
      <c r="AO12" s="25">
        <f t="shared" si="10"/>
        <v>0.5</v>
      </c>
      <c r="AP12" s="29">
        <f>IFERROR(data!BU57/data!$BZ56," ")</f>
        <v>0</v>
      </c>
      <c r="AQ12" s="31">
        <f>IFERROR(data!BV57/data!$BZ56," ")</f>
        <v>0</v>
      </c>
      <c r="AR12" s="40"/>
      <c r="AS12" s="47">
        <f>data!CA57</f>
        <v>2</v>
      </c>
    </row>
    <row r="13" spans="1:45" s="34" customFormat="1" x14ac:dyDescent="0.25">
      <c r="A13" s="27"/>
      <c r="B13" s="28"/>
      <c r="C13" s="28" t="s">
        <v>59</v>
      </c>
      <c r="D13" s="33" t="str">
        <f>IFERROR(data!F58/data!N58," ")</f>
        <v xml:space="preserve"> </v>
      </c>
      <c r="E13" s="30" t="str">
        <f>IFERROR(data!G58/data!N58," ")</f>
        <v xml:space="preserve"> </v>
      </c>
      <c r="F13" s="25" t="str">
        <f t="shared" si="0"/>
        <v xml:space="preserve"> </v>
      </c>
      <c r="G13" s="29" t="str">
        <f>IFERROR(data!H58/data!O58," ")</f>
        <v xml:space="preserve"> </v>
      </c>
      <c r="H13" s="31" t="str">
        <f>IFERROR(data!I58/data!O58," ")</f>
        <v xml:space="preserve"> </v>
      </c>
      <c r="I13" s="40" t="str">
        <f t="shared" si="1"/>
        <v xml:space="preserve"> </v>
      </c>
      <c r="J13" s="47">
        <f>data!P58</f>
        <v>0</v>
      </c>
      <c r="K13" s="33" t="str">
        <f>IFERROR(data!S58/data!AA58," ")</f>
        <v xml:space="preserve"> </v>
      </c>
      <c r="L13" s="30" t="str">
        <f>IFERROR(data!T58/data!AA58," ")</f>
        <v xml:space="preserve"> </v>
      </c>
      <c r="M13" s="25" t="str">
        <f t="shared" si="2"/>
        <v xml:space="preserve"> </v>
      </c>
      <c r="N13" s="29" t="str">
        <f>IFERROR(data!U58/data!AB58," ")</f>
        <v xml:space="preserve"> </v>
      </c>
      <c r="O13" s="31" t="str">
        <f>IFERROR(data!V58/data!AB58," ")</f>
        <v xml:space="preserve"> </v>
      </c>
      <c r="P13" s="40" t="str">
        <f t="shared" si="3"/>
        <v xml:space="preserve"> </v>
      </c>
      <c r="Q13" s="47">
        <f>data!AC58</f>
        <v>0</v>
      </c>
      <c r="R13" s="33" t="str">
        <f>IFERROR(data!AF58/data!$AN58," ")</f>
        <v xml:space="preserve"> </v>
      </c>
      <c r="S13" s="30" t="str">
        <f>IFERROR(data!AG58/data!$AN58," ")</f>
        <v xml:space="preserve"> </v>
      </c>
      <c r="T13" s="25" t="str">
        <f t="shared" si="4"/>
        <v xml:space="preserve"> </v>
      </c>
      <c r="U13" s="29" t="str">
        <f>IFERROR(data!AH58/data!$AO58," ")</f>
        <v xml:space="preserve"> </v>
      </c>
      <c r="V13" s="31" t="str">
        <f>IFERROR(data!AI58/data!$AO58," ")</f>
        <v xml:space="preserve"> </v>
      </c>
      <c r="W13" s="40" t="str">
        <f t="shared" si="5"/>
        <v xml:space="preserve"> </v>
      </c>
      <c r="X13" s="47">
        <f>data!AP58</f>
        <v>0</v>
      </c>
      <c r="Y13" s="33">
        <f>IFERROR(data!AS58/data!$BA58," ")</f>
        <v>0.5</v>
      </c>
      <c r="Z13" s="30">
        <f>IFERROR(data!AT58/data!$BA58," ")</f>
        <v>0.5</v>
      </c>
      <c r="AA13" s="25">
        <f t="shared" si="6"/>
        <v>1</v>
      </c>
      <c r="AB13" s="29" t="str">
        <f>IFERROR(data!AU58/data!$BB58," ")</f>
        <v xml:space="preserve"> </v>
      </c>
      <c r="AC13" s="31" t="str">
        <f>IFERROR(data!AV58/data!$BB58," ")</f>
        <v xml:space="preserve"> </v>
      </c>
      <c r="AD13" s="40" t="str">
        <f t="shared" si="7"/>
        <v xml:space="preserve"> </v>
      </c>
      <c r="AE13" s="114">
        <f>data!BC58</f>
        <v>2</v>
      </c>
      <c r="AF13" s="33">
        <f>IFERROR(data!BF58/data!$BN58," ")</f>
        <v>0</v>
      </c>
      <c r="AG13" s="30">
        <f>IFERROR(data!BG58/data!$BN58," ")</f>
        <v>1</v>
      </c>
      <c r="AH13" s="25">
        <f t="shared" si="8"/>
        <v>1</v>
      </c>
      <c r="AI13" s="29" t="str">
        <f>IFERROR(data!BH58/data!$BO58," ")</f>
        <v xml:space="preserve"> </v>
      </c>
      <c r="AJ13" s="31" t="str">
        <f>IFERROR(data!BI58/data!$BO58," ")</f>
        <v xml:space="preserve"> </v>
      </c>
      <c r="AK13" s="40" t="str">
        <f t="shared" si="9"/>
        <v xml:space="preserve"> </v>
      </c>
      <c r="AL13" s="47">
        <f>data!BP58</f>
        <v>1</v>
      </c>
      <c r="AM13" s="33">
        <f>IFERROR(data!BS58/data!$BY57," ")</f>
        <v>0</v>
      </c>
      <c r="AN13" s="30">
        <f>IFERROR(data!BT58/data!$BY57," ")</f>
        <v>0.5</v>
      </c>
      <c r="AO13" s="25">
        <f t="shared" si="10"/>
        <v>0.5</v>
      </c>
      <c r="AP13" s="29" t="str">
        <f>IFERROR(data!BU58/data!$BZ57," ")</f>
        <v xml:space="preserve"> </v>
      </c>
      <c r="AQ13" s="31" t="str">
        <f>IFERROR(data!BV58/data!$BZ57," ")</f>
        <v xml:space="preserve"> </v>
      </c>
      <c r="AR13" s="40"/>
      <c r="AS13" s="47">
        <f>data!CA58</f>
        <v>1</v>
      </c>
    </row>
    <row r="14" spans="1:45" s="34" customFormat="1" x14ac:dyDescent="0.25">
      <c r="A14" s="27"/>
      <c r="B14" s="28"/>
      <c r="C14" s="28" t="s">
        <v>60</v>
      </c>
      <c r="D14" s="33" t="str">
        <f>IFERROR(data!F59/data!N59," ")</f>
        <v xml:space="preserve"> </v>
      </c>
      <c r="E14" s="30" t="str">
        <f>IFERROR(data!G59/data!N59," ")</f>
        <v xml:space="preserve"> </v>
      </c>
      <c r="F14" s="25" t="str">
        <f t="shared" si="0"/>
        <v xml:space="preserve"> </v>
      </c>
      <c r="G14" s="29" t="str">
        <f>IFERROR(data!H59/data!O59," ")</f>
        <v xml:space="preserve"> </v>
      </c>
      <c r="H14" s="31" t="str">
        <f>IFERROR(data!I59/data!O59," ")</f>
        <v xml:space="preserve"> </v>
      </c>
      <c r="I14" s="40" t="str">
        <f t="shared" si="1"/>
        <v xml:space="preserve"> </v>
      </c>
      <c r="J14" s="47">
        <f>data!P59</f>
        <v>0</v>
      </c>
      <c r="K14" s="33" t="str">
        <f>IFERROR(data!S59/data!AA59," ")</f>
        <v xml:space="preserve"> </v>
      </c>
      <c r="L14" s="30" t="str">
        <f>IFERROR(data!T59/data!AA59," ")</f>
        <v xml:space="preserve"> </v>
      </c>
      <c r="M14" s="25" t="str">
        <f t="shared" si="2"/>
        <v xml:space="preserve"> </v>
      </c>
      <c r="N14" s="29" t="str">
        <f>IFERROR(data!U59/data!AB59," ")</f>
        <v xml:space="preserve"> </v>
      </c>
      <c r="O14" s="31" t="str">
        <f>IFERROR(data!V59/data!AB59," ")</f>
        <v xml:space="preserve"> </v>
      </c>
      <c r="P14" s="40" t="str">
        <f t="shared" si="3"/>
        <v xml:space="preserve"> </v>
      </c>
      <c r="Q14" s="47">
        <f>data!AC59</f>
        <v>0</v>
      </c>
      <c r="R14" s="33" t="str">
        <f>IFERROR(data!AF59/data!$AN59," ")</f>
        <v xml:space="preserve"> </v>
      </c>
      <c r="S14" s="30" t="str">
        <f>IFERROR(data!AG59/data!$AN59," ")</f>
        <v xml:space="preserve"> </v>
      </c>
      <c r="T14" s="25" t="str">
        <f t="shared" si="4"/>
        <v xml:space="preserve"> </v>
      </c>
      <c r="U14" s="29" t="str">
        <f>IFERROR(data!AH59/data!$AO59," ")</f>
        <v xml:space="preserve"> </v>
      </c>
      <c r="V14" s="31" t="str">
        <f>IFERROR(data!AI59/data!$AO59," ")</f>
        <v xml:space="preserve"> </v>
      </c>
      <c r="W14" s="40" t="str">
        <f t="shared" si="5"/>
        <v xml:space="preserve"> </v>
      </c>
      <c r="X14" s="47">
        <f>data!AP59</f>
        <v>0</v>
      </c>
      <c r="Y14" s="33">
        <f>IFERROR(data!AS59/data!$BA59," ")</f>
        <v>0.5</v>
      </c>
      <c r="Z14" s="30">
        <f>IFERROR(data!AT59/data!$BA59," ")</f>
        <v>0.5</v>
      </c>
      <c r="AA14" s="25">
        <f t="shared" si="6"/>
        <v>1</v>
      </c>
      <c r="AB14" s="29" t="str">
        <f>IFERROR(data!AU59/data!$BB59," ")</f>
        <v xml:space="preserve"> </v>
      </c>
      <c r="AC14" s="31" t="str">
        <f>IFERROR(data!AV59/data!$BB59," ")</f>
        <v xml:space="preserve"> </v>
      </c>
      <c r="AD14" s="40" t="str">
        <f t="shared" si="7"/>
        <v xml:space="preserve"> </v>
      </c>
      <c r="AE14" s="114">
        <f>data!BC59</f>
        <v>2</v>
      </c>
      <c r="AF14" s="33">
        <f>IFERROR(data!BF59/data!$BN59," ")</f>
        <v>0</v>
      </c>
      <c r="AG14" s="30">
        <f>IFERROR(data!BG59/data!$BN59," ")</f>
        <v>0.5</v>
      </c>
      <c r="AH14" s="25">
        <f t="shared" si="8"/>
        <v>0.5</v>
      </c>
      <c r="AI14" s="29" t="str">
        <f>IFERROR(data!BH59/data!$BO59," ")</f>
        <v xml:space="preserve"> </v>
      </c>
      <c r="AJ14" s="31" t="str">
        <f>IFERROR(data!BI59/data!$BO59," ")</f>
        <v xml:space="preserve"> </v>
      </c>
      <c r="AK14" s="40" t="str">
        <f t="shared" si="9"/>
        <v xml:space="preserve"> </v>
      </c>
      <c r="AL14" s="47">
        <f>data!BP59</f>
        <v>2</v>
      </c>
      <c r="AM14" s="33">
        <f>IFERROR(data!BS59/data!$BY59," ")</f>
        <v>0.42857142857142855</v>
      </c>
      <c r="AN14" s="30">
        <f>IFERROR(data!BT59/data!$BY59," ")</f>
        <v>0.5714285714285714</v>
      </c>
      <c r="AO14" s="25">
        <f t="shared" ref="AO14" si="11">(AM14+AN14)</f>
        <v>1</v>
      </c>
      <c r="AP14" s="29" t="str">
        <f>IFERROR(data!BU59/data!$BZ58," ")</f>
        <v xml:space="preserve"> </v>
      </c>
      <c r="AQ14" s="31" t="str">
        <f>IFERROR(data!BV59/data!$BZ58," ")</f>
        <v xml:space="preserve"> </v>
      </c>
      <c r="AR14" s="40"/>
      <c r="AS14" s="47">
        <f>data!CA59</f>
        <v>14</v>
      </c>
    </row>
    <row r="15" spans="1:45" s="34" customFormat="1" x14ac:dyDescent="0.25">
      <c r="A15" s="27"/>
      <c r="B15" s="65"/>
      <c r="C15" s="65" t="s">
        <v>90</v>
      </c>
      <c r="D15" s="72" t="str">
        <f>IFERROR(data!F60/data!N60," ")</f>
        <v xml:space="preserve"> </v>
      </c>
      <c r="E15" s="67" t="str">
        <f>IFERROR(data!G60/data!N60," ")</f>
        <v xml:space="preserve"> </v>
      </c>
      <c r="F15" s="68" t="str">
        <f t="shared" si="0"/>
        <v xml:space="preserve"> </v>
      </c>
      <c r="G15" s="66">
        <f>IFERROR(data!H60/data!O60," ")</f>
        <v>0</v>
      </c>
      <c r="H15" s="69">
        <f>IFERROR(data!I60/data!O60," ")</f>
        <v>1</v>
      </c>
      <c r="I15" s="70">
        <f t="shared" si="1"/>
        <v>1</v>
      </c>
      <c r="J15" s="75">
        <f>data!P60</f>
        <v>1</v>
      </c>
      <c r="K15" s="72" t="str">
        <f>IFERROR(data!S60/data!AA60," ")</f>
        <v xml:space="preserve"> </v>
      </c>
      <c r="L15" s="67" t="str">
        <f>IFERROR(data!T60/data!AA60," ")</f>
        <v xml:space="preserve"> </v>
      </c>
      <c r="M15" s="68" t="str">
        <f t="shared" si="2"/>
        <v xml:space="preserve"> </v>
      </c>
      <c r="N15" s="66" t="str">
        <f>IFERROR(data!U60/data!AB60," ")</f>
        <v xml:space="preserve"> </v>
      </c>
      <c r="O15" s="69" t="str">
        <f>IFERROR(data!V60/data!AB60," ")</f>
        <v xml:space="preserve"> </v>
      </c>
      <c r="P15" s="70" t="str">
        <f t="shared" si="3"/>
        <v xml:space="preserve"> </v>
      </c>
      <c r="Q15" s="75">
        <f>data!AC60</f>
        <v>0</v>
      </c>
      <c r="R15" s="72" t="str">
        <f>IFERROR(data!AF60/data!$AN60," ")</f>
        <v xml:space="preserve"> </v>
      </c>
      <c r="S15" s="67" t="str">
        <f>IFERROR(data!AG60/data!$AN60," ")</f>
        <v xml:space="preserve"> </v>
      </c>
      <c r="T15" s="68" t="str">
        <f t="shared" si="4"/>
        <v xml:space="preserve"> </v>
      </c>
      <c r="U15" s="66" t="str">
        <f>IFERROR(data!AH60/data!$AO60," ")</f>
        <v xml:space="preserve"> </v>
      </c>
      <c r="V15" s="69" t="str">
        <f>IFERROR(data!AI60/data!$AO60," ")</f>
        <v xml:space="preserve"> </v>
      </c>
      <c r="W15" s="70" t="str">
        <f t="shared" si="5"/>
        <v xml:space="preserve"> </v>
      </c>
      <c r="X15" s="75">
        <f>data!AP60</f>
        <v>0</v>
      </c>
      <c r="Y15" s="72">
        <f>IFERROR(data!AS60/data!$BA60," ")</f>
        <v>0.2857142857142857</v>
      </c>
      <c r="Z15" s="67">
        <f>IFERROR(data!AT60/data!$BA60," ")</f>
        <v>0.7142857142857143</v>
      </c>
      <c r="AA15" s="68">
        <f t="shared" si="6"/>
        <v>1</v>
      </c>
      <c r="AB15" s="66" t="str">
        <f>IFERROR(data!AU60/data!$BB60," ")</f>
        <v xml:space="preserve"> </v>
      </c>
      <c r="AC15" s="69" t="str">
        <f>IFERROR(data!AV60/data!$BB60," ")</f>
        <v xml:space="preserve"> </v>
      </c>
      <c r="AD15" s="70" t="str">
        <f t="shared" si="7"/>
        <v xml:space="preserve"> </v>
      </c>
      <c r="AE15" s="115">
        <f>data!BC60</f>
        <v>7</v>
      </c>
      <c r="AF15" s="72">
        <f>IFERROR(data!BF60/data!$BN60," ")</f>
        <v>0.25</v>
      </c>
      <c r="AG15" s="67">
        <f>IFERROR(data!BG60/data!$BN60," ")</f>
        <v>0.5</v>
      </c>
      <c r="AH15" s="68">
        <f t="shared" si="8"/>
        <v>0.75</v>
      </c>
      <c r="AI15" s="66" t="str">
        <f>IFERROR(data!BH60/data!$BO60," ")</f>
        <v xml:space="preserve"> </v>
      </c>
      <c r="AJ15" s="69" t="str">
        <f>IFERROR(data!BI60/data!$BO60," ")</f>
        <v xml:space="preserve"> </v>
      </c>
      <c r="AK15" s="70" t="str">
        <f t="shared" si="9"/>
        <v xml:space="preserve"> </v>
      </c>
      <c r="AL15" s="75">
        <f>data!BP60</f>
        <v>4</v>
      </c>
      <c r="AM15" s="72">
        <f>IFERROR(data!BS60/data!$BY60," ")</f>
        <v>0.35294117647058826</v>
      </c>
      <c r="AN15" s="67">
        <f>IFERROR(data!BT60/data!$BY60," ")</f>
        <v>0.6470588235294118</v>
      </c>
      <c r="AO15" s="68">
        <f t="shared" si="10"/>
        <v>1</v>
      </c>
      <c r="AP15" s="66" t="str">
        <f>IFERROR(data!BU60/data!$BZ59," ")</f>
        <v xml:space="preserve"> </v>
      </c>
      <c r="AQ15" s="69" t="str">
        <f>IFERROR(data!BV60/data!$BZ59," ")</f>
        <v xml:space="preserve"> </v>
      </c>
      <c r="AR15" s="70"/>
      <c r="AS15" s="75">
        <f>data!CA60</f>
        <v>17</v>
      </c>
    </row>
    <row r="16" spans="1:45" s="34" customFormat="1" x14ac:dyDescent="0.25">
      <c r="A16" s="27"/>
      <c r="B16" s="28" t="s">
        <v>8</v>
      </c>
      <c r="C16" s="28" t="s">
        <v>121</v>
      </c>
      <c r="D16" s="33">
        <f>IFERROR(data!F94/data!N94," ")</f>
        <v>0.21276595744680851</v>
      </c>
      <c r="E16" s="30">
        <f>IFERROR(data!G94/data!N94," ")</f>
        <v>0.44680851063829785</v>
      </c>
      <c r="F16" s="25">
        <f>IFERROR(D16+E16," ")</f>
        <v>0.65957446808510634</v>
      </c>
      <c r="G16" s="29">
        <f>IFERROR(data!H94/data!O94," ")</f>
        <v>0.25</v>
      </c>
      <c r="H16" s="31">
        <f>IFERROR(data!I94/data!O94," ")</f>
        <v>0.52083333333333337</v>
      </c>
      <c r="I16" s="40">
        <f>IFERROR(G16+H16," ")</f>
        <v>0.77083333333333337</v>
      </c>
      <c r="J16" s="47">
        <f>data!P94</f>
        <v>95</v>
      </c>
      <c r="K16" s="33">
        <f>IFERROR(data!S94/data!AA94," ")</f>
        <v>0.11904761904761904</v>
      </c>
      <c r="L16" s="30">
        <f>IFERROR(data!T94/data!AA94," ")</f>
        <v>0.5</v>
      </c>
      <c r="M16" s="25">
        <f>IFERROR(K16+L16," ")</f>
        <v>0.61904761904761907</v>
      </c>
      <c r="N16" s="29">
        <f>IFERROR(data!U94/data!AB94," ")</f>
        <v>0.05</v>
      </c>
      <c r="O16" s="31">
        <f>IFERROR(data!V94/data!AB94," ")</f>
        <v>0.67500000000000004</v>
      </c>
      <c r="P16" s="40">
        <f>IFERROR(N16+O16," ")</f>
        <v>0.72500000000000009</v>
      </c>
      <c r="Q16" s="47">
        <f>data!AC94</f>
        <v>82</v>
      </c>
      <c r="R16" s="33">
        <f>IFERROR(data!AF94/data!$AN94," ")</f>
        <v>2.9411764705882353E-2</v>
      </c>
      <c r="S16" s="30">
        <f>IFERROR(data!AG94/data!$AN94," ")</f>
        <v>0.52941176470588236</v>
      </c>
      <c r="T16" s="25">
        <f>IFERROR(R16+S16," ")</f>
        <v>0.55882352941176472</v>
      </c>
      <c r="U16" s="29">
        <f>IFERROR(data!AH94/data!$AO94," ")</f>
        <v>0.10638297872340426</v>
      </c>
      <c r="V16" s="31">
        <f>IFERROR(data!AI94/data!$AO94," ")</f>
        <v>0.48936170212765956</v>
      </c>
      <c r="W16" s="40">
        <f>IFERROR(U16+V16," ")</f>
        <v>0.5957446808510638</v>
      </c>
      <c r="X16" s="47">
        <f>data!AP94</f>
        <v>81</v>
      </c>
      <c r="Y16" s="33">
        <f>IFERROR(data!AS94/data!$BA94," ")</f>
        <v>8.771929824561403E-2</v>
      </c>
      <c r="Z16" s="30">
        <f>IFERROR(data!AT94/data!$BA94," ")</f>
        <v>0.45614035087719296</v>
      </c>
      <c r="AA16" s="25">
        <f t="shared" si="6"/>
        <v>0.54385964912280693</v>
      </c>
      <c r="AB16" s="29">
        <f>IFERROR(data!AU94/data!$BB94," ")</f>
        <v>0.11363636363636363</v>
      </c>
      <c r="AC16" s="31">
        <f>IFERROR(data!AV94/data!$BB94," ")</f>
        <v>0.52272727272727271</v>
      </c>
      <c r="AD16" s="40">
        <f t="shared" si="7"/>
        <v>0.63636363636363635</v>
      </c>
      <c r="AE16" s="114">
        <f>data!BC94</f>
        <v>101</v>
      </c>
      <c r="AF16" s="33">
        <f>IFERROR(data!BF94/data!$BN94," ")</f>
        <v>3.8461538461538464E-2</v>
      </c>
      <c r="AG16" s="30">
        <f>IFERROR(data!BG94/data!$BN94," ")</f>
        <v>0.42307692307692307</v>
      </c>
      <c r="AH16" s="25">
        <f t="shared" si="8"/>
        <v>0.46153846153846156</v>
      </c>
      <c r="AI16" s="29">
        <f>IFERROR(data!BH94/data!$BO94," ")</f>
        <v>0.1</v>
      </c>
      <c r="AJ16" s="31">
        <f>IFERROR(data!BI94/data!$BO94," ")</f>
        <v>0.73333333333333328</v>
      </c>
      <c r="AK16" s="40">
        <f t="shared" si="9"/>
        <v>0.83333333333333326</v>
      </c>
      <c r="AL16" s="47">
        <f>data!BP94</f>
        <v>82</v>
      </c>
      <c r="AM16" s="33">
        <f>IFERROR(data!BS94/data!$BY94," ")</f>
        <v>0.14285714285714285</v>
      </c>
      <c r="AN16" s="30">
        <f>IFERROR(data!BT94/data!$BY94," ")</f>
        <v>0.36734693877551022</v>
      </c>
      <c r="AO16" s="25">
        <f t="shared" ref="AO16" si="12">(AM16+AN16)</f>
        <v>0.51020408163265307</v>
      </c>
      <c r="AP16" s="29">
        <f>IFERROR(data!BU94/data!$BZ94," ")</f>
        <v>0.125</v>
      </c>
      <c r="AQ16" s="31">
        <f>IFERROR(data!BV94/data!$BZ94," ")</f>
        <v>0.65</v>
      </c>
      <c r="AR16" s="40">
        <f>(AP16+AQ16)</f>
        <v>0.77500000000000002</v>
      </c>
      <c r="AS16" s="47">
        <f>data!CA94</f>
        <v>89</v>
      </c>
    </row>
    <row r="17" spans="1:45" s="34" customFormat="1" x14ac:dyDescent="0.25">
      <c r="A17" s="27"/>
      <c r="B17" s="28"/>
      <c r="C17" s="28" t="s">
        <v>122</v>
      </c>
      <c r="D17" s="33">
        <f>IFERROR(data!F95/data!N95," ")</f>
        <v>0.12318840579710146</v>
      </c>
      <c r="E17" s="30">
        <f>IFERROR(data!G95/data!N95," ")</f>
        <v>0.61956521739130432</v>
      </c>
      <c r="F17" s="25">
        <f t="shared" ref="F17:F18" si="13">IFERROR(D17+E17," ")</f>
        <v>0.74275362318840576</v>
      </c>
      <c r="G17" s="29">
        <f>IFERROR(data!H95/data!O95," ")</f>
        <v>0.16025641025641027</v>
      </c>
      <c r="H17" s="31">
        <f>IFERROR(data!I95/data!O95," ")</f>
        <v>0.66666666666666663</v>
      </c>
      <c r="I17" s="40">
        <f t="shared" ref="I17:I18" si="14">IFERROR(G17+H17," ")</f>
        <v>0.82692307692307687</v>
      </c>
      <c r="J17" s="47">
        <f>data!P95</f>
        <v>432</v>
      </c>
      <c r="K17" s="33">
        <f>IFERROR(data!S95/data!AA95," ")</f>
        <v>0.11650485436893204</v>
      </c>
      <c r="L17" s="30">
        <f>IFERROR(data!T95/data!AA95," ")</f>
        <v>0.61165048543689315</v>
      </c>
      <c r="M17" s="25">
        <f t="shared" ref="M17:M18" si="15">IFERROR(K17+L17," ")</f>
        <v>0.72815533980582514</v>
      </c>
      <c r="N17" s="29">
        <f>IFERROR(data!U95/data!AB95," ")</f>
        <v>0.26282051282051283</v>
      </c>
      <c r="O17" s="31">
        <f>IFERROR(data!V95/data!AB95," ")</f>
        <v>0.58974358974358976</v>
      </c>
      <c r="P17" s="40">
        <f t="shared" ref="P17:P18" si="16">IFERROR(N17+O17," ")</f>
        <v>0.85256410256410264</v>
      </c>
      <c r="Q17" s="47">
        <f>data!AC95</f>
        <v>465</v>
      </c>
      <c r="R17" s="33">
        <f>IFERROR(data!AF95/data!$AN95," ")</f>
        <v>0.11203319502074689</v>
      </c>
      <c r="S17" s="30">
        <f>IFERROR(data!AG95/data!$AN95," ")</f>
        <v>0.60165975103734437</v>
      </c>
      <c r="T17" s="25">
        <f t="shared" ref="T17:T18" si="17">IFERROR(R17+S17," ")</f>
        <v>0.7136929460580913</v>
      </c>
      <c r="U17" s="29">
        <f>IFERROR(data!AH95/data!$AO95," ")</f>
        <v>0.31159420289855072</v>
      </c>
      <c r="V17" s="31">
        <f>IFERROR(data!AI95/data!$AO95," ")</f>
        <v>0.4420289855072464</v>
      </c>
      <c r="W17" s="40">
        <f t="shared" ref="W17:W18" si="18">IFERROR(U17+V17," ")</f>
        <v>0.75362318840579712</v>
      </c>
      <c r="X17" s="47">
        <f>data!AP95</f>
        <v>379</v>
      </c>
      <c r="Y17" s="33">
        <f>IFERROR(data!AS95/data!$BA95," ")</f>
        <v>8.9201877934272297E-2</v>
      </c>
      <c r="Z17" s="30">
        <f>IFERROR(data!AT95/data!$BA95," ")</f>
        <v>0.59624413145539901</v>
      </c>
      <c r="AA17" s="25">
        <f t="shared" ref="AA17:AA18" si="19">IFERROR(Y17+Z17," ")</f>
        <v>0.68544600938967126</v>
      </c>
      <c r="AB17" s="29">
        <f>IFERROR(data!AU95/data!$BB95," ")</f>
        <v>0.35766423357664234</v>
      </c>
      <c r="AC17" s="31">
        <f>IFERROR(data!AV95/data!$BB95," ")</f>
        <v>0.48175182481751827</v>
      </c>
      <c r="AD17" s="40">
        <f t="shared" ref="AD17:AD18" si="20">IFERROR(AB17+AC17," ")</f>
        <v>0.83941605839416056</v>
      </c>
      <c r="AE17" s="114">
        <f>data!BC95</f>
        <v>350</v>
      </c>
      <c r="AF17" s="33">
        <f>IFERROR(data!BF95/data!$BN95," ")</f>
        <v>0.1115702479338843</v>
      </c>
      <c r="AG17" s="30">
        <f>IFERROR(data!BG95/data!$BN95," ")</f>
        <v>0.58677685950413228</v>
      </c>
      <c r="AH17" s="25">
        <f t="shared" ref="AH17:AH19" si="21">IFERROR(AF17+AG17," ")</f>
        <v>0.69834710743801653</v>
      </c>
      <c r="AI17" s="29">
        <f>IFERROR(data!BH95/data!$BO95," ")</f>
        <v>0.33944954128440369</v>
      </c>
      <c r="AJ17" s="31">
        <f>IFERROR(data!BI95/data!$BO95," ")</f>
        <v>0.54128440366972475</v>
      </c>
      <c r="AK17" s="40">
        <f t="shared" ref="AK17:AK18" si="22">IFERROR(AI17+AJ17," ")</f>
        <v>0.88073394495412849</v>
      </c>
      <c r="AL17" s="47">
        <f>data!BP95</f>
        <v>351</v>
      </c>
      <c r="AM17" s="33">
        <f>IFERROR(data!BS95/data!$BY95," ")</f>
        <v>0.12446351931330472</v>
      </c>
      <c r="AN17" s="30">
        <f>IFERROR(data!BT95/data!$BY95," ")</f>
        <v>0.58369098712446355</v>
      </c>
      <c r="AO17" s="25">
        <f t="shared" ref="AO17:AO18" si="23">(AM17+AN17)</f>
        <v>0.70815450643776823</v>
      </c>
      <c r="AP17" s="29">
        <f>IFERROR(data!BU94/data!$BZ94," ")</f>
        <v>0.125</v>
      </c>
      <c r="AQ17" s="31">
        <f>IFERROR(data!BV95/data!$BZ95," ")</f>
        <v>0.58904109589041098</v>
      </c>
      <c r="AR17" s="40">
        <f t="shared" ref="AR17:AR18" si="24">(AP17+AQ17)</f>
        <v>0.71404109589041098</v>
      </c>
      <c r="AS17" s="47">
        <f>data!CA95</f>
        <v>379</v>
      </c>
    </row>
    <row r="18" spans="1:45" s="34" customFormat="1" x14ac:dyDescent="0.25">
      <c r="A18" s="27"/>
      <c r="B18" s="28"/>
      <c r="C18" s="28" t="s">
        <v>123</v>
      </c>
      <c r="D18" s="33">
        <f>IFERROR(data!F96/data!N96," ")</f>
        <v>0.54166666666666663</v>
      </c>
      <c r="E18" s="30">
        <f>IFERROR(data!G96/data!N96," ")</f>
        <v>0.45833333333333331</v>
      </c>
      <c r="F18" s="25">
        <f t="shared" si="13"/>
        <v>1</v>
      </c>
      <c r="G18" s="29">
        <f>IFERROR(data!H96/data!O96," ")</f>
        <v>1</v>
      </c>
      <c r="H18" s="31">
        <f>IFERROR(data!I96/data!O96," ")</f>
        <v>0</v>
      </c>
      <c r="I18" s="40">
        <f t="shared" si="14"/>
        <v>1</v>
      </c>
      <c r="J18" s="47">
        <f>data!P96</f>
        <v>25</v>
      </c>
      <c r="K18" s="33">
        <f>IFERROR(data!S96/data!AA96," ")</f>
        <v>0.35</v>
      </c>
      <c r="L18" s="30">
        <f>IFERROR(data!T96/data!AA96," ")</f>
        <v>0.55000000000000004</v>
      </c>
      <c r="M18" s="25">
        <f t="shared" si="15"/>
        <v>0.9</v>
      </c>
      <c r="N18" s="29" t="str">
        <f>IFERROR(data!U96/data!AB96," ")</f>
        <v xml:space="preserve"> </v>
      </c>
      <c r="O18" s="31" t="str">
        <f>IFERROR(data!V96/data!AB96," ")</f>
        <v xml:space="preserve"> </v>
      </c>
      <c r="P18" s="40" t="str">
        <f t="shared" si="16"/>
        <v xml:space="preserve"> </v>
      </c>
      <c r="Q18" s="47">
        <f>data!AC96</f>
        <v>20</v>
      </c>
      <c r="R18" s="33">
        <f>IFERROR(data!AF96/data!$AN96," ")</f>
        <v>0.5</v>
      </c>
      <c r="S18" s="30">
        <f>IFERROR(data!AG96/data!$AN96," ")</f>
        <v>0.5</v>
      </c>
      <c r="T18" s="25">
        <f t="shared" si="17"/>
        <v>1</v>
      </c>
      <c r="U18" s="29" t="str">
        <f>IFERROR(data!AH96/data!$AO96," ")</f>
        <v xml:space="preserve"> </v>
      </c>
      <c r="V18" s="31" t="str">
        <f>IFERROR(data!AI96/data!$AO96," ")</f>
        <v xml:space="preserve"> </v>
      </c>
      <c r="W18" s="40" t="str">
        <f t="shared" si="18"/>
        <v xml:space="preserve"> </v>
      </c>
      <c r="X18" s="47">
        <f>data!AP96</f>
        <v>18</v>
      </c>
      <c r="Y18" s="33">
        <f>IFERROR(data!AS96/data!$BA96," ")</f>
        <v>0.35714285714285715</v>
      </c>
      <c r="Z18" s="30">
        <f>IFERROR(data!AT96/data!$BA96," ")</f>
        <v>0.42857142857142855</v>
      </c>
      <c r="AA18" s="25">
        <f t="shared" si="19"/>
        <v>0.7857142857142857</v>
      </c>
      <c r="AB18" s="29" t="str">
        <f>IFERROR(data!AU96/data!$BB96," ")</f>
        <v xml:space="preserve"> </v>
      </c>
      <c r="AC18" s="31" t="str">
        <f>IFERROR(data!AV96/data!$BB96," ")</f>
        <v xml:space="preserve"> </v>
      </c>
      <c r="AD18" s="40" t="str">
        <f t="shared" si="20"/>
        <v xml:space="preserve"> </v>
      </c>
      <c r="AE18" s="114">
        <f>data!BC96</f>
        <v>14</v>
      </c>
      <c r="AF18" s="33">
        <f>IFERROR(data!BF96/data!$BN96," ")</f>
        <v>0.69230769230769229</v>
      </c>
      <c r="AG18" s="30">
        <f>IFERROR(data!BG96/data!$BN96," ")</f>
        <v>0.30769230769230771</v>
      </c>
      <c r="AH18" s="25">
        <f t="shared" si="21"/>
        <v>1</v>
      </c>
      <c r="AI18" s="29">
        <f>IFERROR(data!BI96/data!$BN96," ")</f>
        <v>0</v>
      </c>
      <c r="AJ18" s="31">
        <f>IFERROR(data!BJ96/data!$BN96," ")</f>
        <v>0</v>
      </c>
      <c r="AK18" s="40">
        <f t="shared" si="22"/>
        <v>0</v>
      </c>
      <c r="AL18" s="47">
        <f>data!BP96</f>
        <v>14</v>
      </c>
      <c r="AM18" s="33">
        <f>IFERROR(data!BS96/data!$BY96," ")</f>
        <v>0.55172413793103448</v>
      </c>
      <c r="AN18" s="30">
        <f>IFERROR(data!BT96/data!$BY96," ")</f>
        <v>0.31034482758620691</v>
      </c>
      <c r="AO18" s="25">
        <f t="shared" si="23"/>
        <v>0.86206896551724133</v>
      </c>
      <c r="AP18" s="29">
        <f>IFERROR(data!BU96/data!$BZ96," ")</f>
        <v>1</v>
      </c>
      <c r="AQ18" s="31">
        <f>IFERROR(data!BV96/data!$BZ96," ")</f>
        <v>0</v>
      </c>
      <c r="AR18" s="40">
        <f t="shared" si="24"/>
        <v>1</v>
      </c>
      <c r="AS18" s="47">
        <f>data!CA96</f>
        <v>30</v>
      </c>
    </row>
    <row r="19" spans="1:45" s="62" customFormat="1" ht="15.75" thickBot="1" x14ac:dyDescent="0.3">
      <c r="A19" s="41" t="s">
        <v>106</v>
      </c>
      <c r="B19" s="46"/>
      <c r="C19" s="46"/>
      <c r="D19" s="57">
        <f>data!F62/data!N62</f>
        <v>0.16905444126074498</v>
      </c>
      <c r="E19" s="58">
        <f>data!G62/data!N62</f>
        <v>0.58166189111747846</v>
      </c>
      <c r="F19" s="43">
        <f t="shared" ref="F19" si="25">D19+E19</f>
        <v>0.75071633237822344</v>
      </c>
      <c r="G19" s="59">
        <f>data!H62/data!O62</f>
        <v>0.18269230769230768</v>
      </c>
      <c r="H19" s="60">
        <f>data!I62/data!O62</f>
        <v>0.63461538461538458</v>
      </c>
      <c r="I19" s="44">
        <f t="shared" ref="I19" si="26">G19+H19</f>
        <v>0.81730769230769229</v>
      </c>
      <c r="J19" s="61">
        <f>data!P62</f>
        <v>557</v>
      </c>
      <c r="K19" s="57">
        <f>data!S62/data!AA62</f>
        <v>0.13368983957219252</v>
      </c>
      <c r="L19" s="58">
        <f>data!T62/data!AA62</f>
        <v>0.5935828877005348</v>
      </c>
      <c r="M19" s="43">
        <f t="shared" ref="M19" si="27">K19+L19</f>
        <v>0.72727272727272729</v>
      </c>
      <c r="N19" s="59">
        <f>data!U62/data!AB62</f>
        <v>0.21827411167512689</v>
      </c>
      <c r="O19" s="60">
        <f>data!V62/data!AB62</f>
        <v>0.6091370558375635</v>
      </c>
      <c r="P19" s="44">
        <f t="shared" ref="P19" si="28">N19+O19</f>
        <v>0.82741116751269039</v>
      </c>
      <c r="Q19" s="61">
        <f>data!AC62</f>
        <v>571</v>
      </c>
      <c r="R19" s="57">
        <f>IFERROR(data!AF62/data!$AN62," ")</f>
        <v>0.13333333333333333</v>
      </c>
      <c r="S19" s="58">
        <f>IFERROR(data!AG62/data!$AN62," ")</f>
        <v>0.57666666666666666</v>
      </c>
      <c r="T19" s="43">
        <f>IFERROR(R19+S19," ")</f>
        <v>0.71</v>
      </c>
      <c r="U19" s="59">
        <f>IFERROR(data!AH62/data!$AO62," ")</f>
        <v>0.25945945945945947</v>
      </c>
      <c r="V19" s="60">
        <f>IFERROR(data!AI62/data!$AO62," ")</f>
        <v>0.45405405405405408</v>
      </c>
      <c r="W19" s="44">
        <f>IFERROR(U19+V19," ")</f>
        <v>0.71351351351351355</v>
      </c>
      <c r="X19" s="61">
        <f>data!AP62</f>
        <v>485</v>
      </c>
      <c r="Y19" s="57">
        <f>IFERROR(data!AS62/data!$BA62," ")</f>
        <v>0.11041009463722397</v>
      </c>
      <c r="Z19" s="58">
        <f>IFERROR(data!AT62/data!$BA62," ")</f>
        <v>0.56782334384858046</v>
      </c>
      <c r="AA19" s="43">
        <f t="shared" si="6"/>
        <v>0.67823343848580442</v>
      </c>
      <c r="AB19" s="59">
        <f>IFERROR(data!AU62/data!$BB62," ")</f>
        <v>0.29508196721311475</v>
      </c>
      <c r="AC19" s="60">
        <f>IFERROR(data!AV62/data!$BB62," ")</f>
        <v>0.49726775956284153</v>
      </c>
      <c r="AD19" s="44">
        <f t="shared" si="7"/>
        <v>0.79234972677595628</v>
      </c>
      <c r="AE19" s="167">
        <f>data!BC62</f>
        <v>500</v>
      </c>
      <c r="AF19" s="57">
        <f>IFERROR(data!BF62/data!$BN62," ")</f>
        <v>0.12352941176470589</v>
      </c>
      <c r="AG19" s="58">
        <f>IFERROR(data!BG62/data!$BN62," ")</f>
        <v>0.56470588235294117</v>
      </c>
      <c r="AH19" s="43">
        <f t="shared" si="21"/>
        <v>0.68823529411764706</v>
      </c>
      <c r="AI19" s="59">
        <f>IFERROR(data!BH62/data!$BO62," ")</f>
        <v>0.29078014184397161</v>
      </c>
      <c r="AJ19" s="60">
        <f>IFERROR(data!BI62/data!$BO62," ")</f>
        <v>0.58156028368794321</v>
      </c>
      <c r="AK19" s="44">
        <f t="shared" ref="AK19" si="29">IFERROR(AI19+AJ19," ")</f>
        <v>0.87234042553191482</v>
      </c>
      <c r="AL19" s="61">
        <f>data!BP62</f>
        <v>481</v>
      </c>
      <c r="AM19" s="57">
        <f>IFERROR(data!BS62/data!$BY62," ")</f>
        <v>0.16666666666666666</v>
      </c>
      <c r="AN19" s="58">
        <f>IFERROR(data!BT62/data!$BY62," ")</f>
        <v>0.54166666666666663</v>
      </c>
      <c r="AO19" s="43">
        <f t="shared" ref="AO19" si="30">(AM19+AN19)</f>
        <v>0.70833333333333326</v>
      </c>
      <c r="AP19" s="59">
        <f>IFERROR(data!BU62/data!$BZ62," ")</f>
        <v>0.25</v>
      </c>
      <c r="AQ19" s="60">
        <f>IFERROR(data!BV62/data!$BZ62," ")</f>
        <v>0.60106382978723405</v>
      </c>
      <c r="AR19" s="44">
        <f t="shared" ref="AR19" si="31">(AP19+AQ19)</f>
        <v>0.85106382978723405</v>
      </c>
      <c r="AS19" s="61">
        <f>data!CA62</f>
        <v>548</v>
      </c>
    </row>
    <row r="21" spans="1:45" x14ac:dyDescent="0.25">
      <c r="C21" t="s">
        <v>132</v>
      </c>
    </row>
    <row r="22" spans="1:45" x14ac:dyDescent="0.25">
      <c r="C22" s="39" t="s">
        <v>133</v>
      </c>
    </row>
    <row r="23" spans="1:45" x14ac:dyDescent="0.25">
      <c r="C23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4"/>
  <sheetViews>
    <sheetView zoomScaleNormal="100" workbookViewId="0">
      <pane xSplit="3" ySplit="6" topLeftCell="W7" activePane="bottomRight" state="frozen"/>
      <selection activeCell="BR20" sqref="BR20"/>
      <selection pane="topRight" activeCell="BR20" sqref="BR20"/>
      <selection pane="bottomLeft" activeCell="BR20" sqref="BR20"/>
      <selection pane="bottomRight" activeCell="X10" sqref="X10"/>
    </sheetView>
  </sheetViews>
  <sheetFormatPr defaultRowHeight="15" x14ac:dyDescent="0.25"/>
  <cols>
    <col min="1" max="1" width="5.5703125" customWidth="1"/>
    <col min="2" max="3" width="41.140625" bestFit="1" customWidth="1"/>
    <col min="4" max="9" width="9.140625" customWidth="1"/>
    <col min="10" max="10" width="6" customWidth="1"/>
    <col min="11" max="16" width="9.140625" customWidth="1"/>
    <col min="17" max="17" width="6" customWidth="1"/>
    <col min="18" max="23" width="9.140625" customWidth="1"/>
    <col min="24" max="24" width="6" customWidth="1"/>
    <col min="25" max="30" width="9.140625" customWidth="1"/>
    <col min="31" max="31" width="6" customWidth="1"/>
    <col min="32" max="37" width="9.140625" hidden="1" customWidth="1"/>
    <col min="38" max="38" width="6" hidden="1" customWidth="1"/>
  </cols>
  <sheetData>
    <row r="1" spans="1:45" ht="18.75" customHeight="1" x14ac:dyDescent="0.3">
      <c r="A1" s="1" t="s">
        <v>91</v>
      </c>
    </row>
    <row r="2" spans="1:45" ht="19.5" customHeight="1" thickBot="1" x14ac:dyDescent="0.35">
      <c r="A2" s="2" t="s">
        <v>107</v>
      </c>
    </row>
    <row r="3" spans="1:45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142</v>
      </c>
      <c r="AG3" s="5"/>
      <c r="AH3" s="5"/>
      <c r="AI3" s="5"/>
      <c r="AJ3" s="5"/>
      <c r="AK3" s="5"/>
      <c r="AL3" s="6"/>
      <c r="AM3" s="7" t="s">
        <v>145</v>
      </c>
      <c r="AN3" s="5"/>
      <c r="AO3" s="5"/>
      <c r="AP3" s="5"/>
      <c r="AQ3" s="5"/>
      <c r="AR3" s="5"/>
      <c r="AS3" s="6"/>
    </row>
    <row r="4" spans="1:45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  <c r="AM4" s="14" t="s">
        <v>93</v>
      </c>
      <c r="AN4" s="11"/>
      <c r="AO4" s="11"/>
      <c r="AP4" s="11"/>
      <c r="AQ4" s="11"/>
      <c r="AR4" s="12"/>
      <c r="AS4" s="13" t="s">
        <v>94</v>
      </c>
    </row>
    <row r="5" spans="1:45" s="15" customFormat="1" ht="14.4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3" t="s">
        <v>97</v>
      </c>
      <c r="AM5" s="14" t="s">
        <v>95</v>
      </c>
      <c r="AN5" s="11"/>
      <c r="AO5" s="16"/>
      <c r="AP5" s="10" t="s">
        <v>96</v>
      </c>
      <c r="AQ5" s="17"/>
      <c r="AR5" s="16"/>
      <c r="AS5" s="13" t="s">
        <v>97</v>
      </c>
    </row>
    <row r="6" spans="1:45" s="15" customFormat="1" ht="35.25" customHeight="1" thickBot="1" x14ac:dyDescent="0.3">
      <c r="A6" s="18"/>
      <c r="B6" s="9"/>
      <c r="C6" s="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  <c r="AM6" s="24" t="s">
        <v>98</v>
      </c>
      <c r="AN6" s="21" t="s">
        <v>99</v>
      </c>
      <c r="AO6" s="22" t="s">
        <v>100</v>
      </c>
      <c r="AP6" s="20" t="s">
        <v>98</v>
      </c>
      <c r="AQ6" s="21" t="s">
        <v>99</v>
      </c>
      <c r="AR6" s="22" t="s">
        <v>100</v>
      </c>
      <c r="AS6" s="23"/>
    </row>
    <row r="7" spans="1:45" s="15" customFormat="1" ht="15.75" thickTop="1" x14ac:dyDescent="0.25">
      <c r="A7" s="124" t="s">
        <v>108</v>
      </c>
      <c r="B7" s="206" t="s">
        <v>143</v>
      </c>
      <c r="C7" s="206" t="s">
        <v>144</v>
      </c>
      <c r="D7" s="199"/>
      <c r="E7" s="200"/>
      <c r="F7" s="201"/>
      <c r="G7" s="202"/>
      <c r="H7" s="203"/>
      <c r="I7" s="204"/>
      <c r="J7" s="205"/>
      <c r="K7" s="199"/>
      <c r="L7" s="200"/>
      <c r="M7" s="201"/>
      <c r="N7" s="202"/>
      <c r="O7" s="203"/>
      <c r="P7" s="204"/>
      <c r="Q7" s="205"/>
      <c r="R7" s="199"/>
      <c r="S7" s="200"/>
      <c r="T7" s="201"/>
      <c r="U7" s="202"/>
      <c r="V7" s="203"/>
      <c r="W7" s="204"/>
      <c r="X7" s="205"/>
      <c r="Y7" s="199"/>
      <c r="Z7" s="200"/>
      <c r="AA7" s="201"/>
      <c r="AB7" s="202"/>
      <c r="AC7" s="203"/>
      <c r="AD7" s="204"/>
      <c r="AE7" s="205"/>
      <c r="AF7" s="29"/>
      <c r="AG7" s="30"/>
      <c r="AH7" s="25"/>
      <c r="AI7" s="29"/>
      <c r="AJ7" s="30"/>
      <c r="AK7" s="26"/>
      <c r="AL7" s="13"/>
      <c r="AM7" s="29">
        <f>IFERROR(data!BS63/data!$BY63," ")</f>
        <v>0.33333333333333331</v>
      </c>
      <c r="AN7" s="30">
        <f>IFERROR(data!BT63/data!$BY63," ")</f>
        <v>0.66666666666666663</v>
      </c>
      <c r="AO7" s="25">
        <f>(AM7+AN7)</f>
        <v>1</v>
      </c>
      <c r="AP7" s="29">
        <f>IFERROR(data!BU63/data!$BZ63," ")</f>
        <v>0</v>
      </c>
      <c r="AQ7" s="30">
        <f>IFERROR(data!BV63/data!$BZ63," ")</f>
        <v>0</v>
      </c>
      <c r="AR7" s="26">
        <f>(AP7+AQ7)</f>
        <v>0</v>
      </c>
      <c r="AS7" s="13">
        <f>data!CA63</f>
        <v>4</v>
      </c>
    </row>
    <row r="8" spans="1:45" s="34" customFormat="1" x14ac:dyDescent="0.25">
      <c r="A8" s="27"/>
      <c r="B8" s="65" t="s">
        <v>62</v>
      </c>
      <c r="C8" s="65" t="s">
        <v>63</v>
      </c>
      <c r="D8" s="33">
        <f>data!F63/data!N63</f>
        <v>0.25</v>
      </c>
      <c r="E8" s="31">
        <f>data!G63/data!N63</f>
        <v>0.25</v>
      </c>
      <c r="F8" s="25">
        <f t="shared" ref="F8" si="0">D8+E8</f>
        <v>0.5</v>
      </c>
      <c r="G8" s="29">
        <f>data!H63/data!O63</f>
        <v>2.0408163265306121E-2</v>
      </c>
      <c r="H8" s="31">
        <f>data!I63/data!O63</f>
        <v>0.91836734693877553</v>
      </c>
      <c r="I8" s="40">
        <f t="shared" ref="I8" si="1">G8+H8</f>
        <v>0.93877551020408168</v>
      </c>
      <c r="J8" s="198">
        <f>data!P63</f>
        <v>57</v>
      </c>
      <c r="K8" s="33">
        <f>data!S63/data!AA63</f>
        <v>0.27272727272727271</v>
      </c>
      <c r="L8" s="31">
        <f>data!T63/data!AA63</f>
        <v>0.72727272727272729</v>
      </c>
      <c r="M8" s="25">
        <f t="shared" ref="M8" si="2">K8+L8</f>
        <v>1</v>
      </c>
      <c r="N8" s="29">
        <f>data!U63/data!AB63</f>
        <v>1.9230769230769232E-2</v>
      </c>
      <c r="O8" s="31">
        <f>data!V63/data!AB63</f>
        <v>0.96153846153846156</v>
      </c>
      <c r="P8" s="40">
        <f t="shared" ref="P8" si="3">N8+O8</f>
        <v>0.98076923076923084</v>
      </c>
      <c r="Q8" s="198">
        <f>data!AC63</f>
        <v>63</v>
      </c>
      <c r="R8" s="33">
        <f>IFERROR(data!AF63/data!$AN63," ")</f>
        <v>0.5</v>
      </c>
      <c r="S8" s="31">
        <f>IFERROR(data!AG63/data!$AN63," ")</f>
        <v>0.5</v>
      </c>
      <c r="T8" s="25">
        <f>IFERROR(R8+S8," ")</f>
        <v>1</v>
      </c>
      <c r="U8" s="29">
        <f>IFERROR(data!AH63/data!$AO63," ")</f>
        <v>0</v>
      </c>
      <c r="V8" s="31">
        <f>IFERROR(data!AI63/data!$AO63," ")</f>
        <v>0.90322580645161288</v>
      </c>
      <c r="W8" s="40">
        <f>IFERROR(U8+V8," ")</f>
        <v>0.90322580645161288</v>
      </c>
      <c r="X8" s="198">
        <f>data!AP63</f>
        <v>39</v>
      </c>
      <c r="Y8" s="33">
        <f>IFERROR(data!AS63/data!$BA63," ")</f>
        <v>0.33333333333333331</v>
      </c>
      <c r="Z8" s="31">
        <f>IFERROR(data!AT63/data!$BA63," ")</f>
        <v>0.66666666666666663</v>
      </c>
      <c r="AA8" s="25">
        <f>IFERROR(Y8+Z8," ")</f>
        <v>1</v>
      </c>
      <c r="AB8" s="29">
        <f>IFERROR(data!AU63/data!$BB63," ")</f>
        <v>3.7037037037037035E-2</v>
      </c>
      <c r="AC8" s="31">
        <f>IFERROR(data!AV63/data!$BB63," ")</f>
        <v>0.81481481481481477</v>
      </c>
      <c r="AD8" s="40">
        <f>IFERROR(AB8+AC8," ")</f>
        <v>0.85185185185185186</v>
      </c>
      <c r="AE8" s="198">
        <f>data!BC63</f>
        <v>30</v>
      </c>
      <c r="AF8" s="33">
        <f>IFERROR(data!BF63/data!$BN63," ")</f>
        <v>0.33333333333333331</v>
      </c>
      <c r="AG8" s="31">
        <f>IFERROR(data!BG63/data!$BN63," ")</f>
        <v>0.66666666666666663</v>
      </c>
      <c r="AH8" s="25">
        <f t="shared" ref="AH8" si="4">IFERROR(AF8+AG8," ")</f>
        <v>1</v>
      </c>
      <c r="AI8" s="29" t="str">
        <f>IFERROR(data!BH63/data!$BO63," ")</f>
        <v xml:space="preserve"> </v>
      </c>
      <c r="AJ8" s="31" t="str">
        <f>IFERROR(data!BI63/data!$BO63," ")</f>
        <v xml:space="preserve"> </v>
      </c>
      <c r="AK8" s="40" t="str">
        <f t="shared" ref="AK8" si="5">IFERROR(AI8+AJ8," ")</f>
        <v xml:space="preserve"> </v>
      </c>
      <c r="AL8" s="198">
        <f>data!BP63</f>
        <v>0</v>
      </c>
      <c r="AM8" s="33">
        <f>IFERROR(data!BS64/data!$BY64," ")</f>
        <v>0.33333333333333331</v>
      </c>
      <c r="AN8" s="31">
        <f>IFERROR(data!BT64/data!$BY64," ")</f>
        <v>0.66666666666666663</v>
      </c>
      <c r="AO8" s="25">
        <f t="shared" ref="AO8:AO10" si="6">(AM8+AN8)</f>
        <v>1</v>
      </c>
      <c r="AP8" s="29">
        <f>IFERROR(data!BU64/data!$BZ64," ")</f>
        <v>0</v>
      </c>
      <c r="AQ8" s="31">
        <f>IFERROR(data!BV64/data!$BZ64," ")</f>
        <v>0.84210526315789469</v>
      </c>
      <c r="AR8" s="40">
        <f t="shared" ref="AR8:AR9" si="7">(AP8+AQ8)</f>
        <v>0.84210526315789469</v>
      </c>
      <c r="AS8" s="198">
        <f>data!CA64</f>
        <v>22</v>
      </c>
    </row>
    <row r="9" spans="1:45" s="34" customFormat="1" x14ac:dyDescent="0.25">
      <c r="A9" s="27"/>
      <c r="B9" s="28" t="s">
        <v>64</v>
      </c>
      <c r="C9" s="28" t="s">
        <v>64</v>
      </c>
      <c r="D9" s="33">
        <f>data!F65/data!N65</f>
        <v>0.15254237288135594</v>
      </c>
      <c r="E9" s="30">
        <f>data!G65/data!N65</f>
        <v>0.64406779661016944</v>
      </c>
      <c r="F9" s="25">
        <f t="shared" ref="F9:F10" si="8">D9+E9</f>
        <v>0.79661016949152541</v>
      </c>
      <c r="G9" s="29">
        <f>data!H65/data!O65</f>
        <v>4.9180327868852458E-2</v>
      </c>
      <c r="H9" s="31">
        <f>data!I65/data!O65</f>
        <v>0.88524590163934425</v>
      </c>
      <c r="I9" s="40">
        <f t="shared" ref="I9:I10" si="9">G9+H9</f>
        <v>0.93442622950819665</v>
      </c>
      <c r="J9" s="198">
        <f>data!P65</f>
        <v>120</v>
      </c>
      <c r="K9" s="33">
        <f>data!S65/data!AA65</f>
        <v>8.7499999999999994E-2</v>
      </c>
      <c r="L9" s="30">
        <f>data!T65/data!AA65</f>
        <v>0.75</v>
      </c>
      <c r="M9" s="25">
        <f t="shared" ref="M9:M10" si="10">K9+L9</f>
        <v>0.83750000000000002</v>
      </c>
      <c r="N9" s="29">
        <f>data!U65/data!AB65</f>
        <v>9.3333333333333338E-2</v>
      </c>
      <c r="O9" s="31">
        <f>data!V65/data!AB65</f>
        <v>0.70666666666666667</v>
      </c>
      <c r="P9" s="40">
        <f t="shared" ref="P9:P10" si="11">N9+O9</f>
        <v>0.8</v>
      </c>
      <c r="Q9" s="198">
        <f>data!AC65</f>
        <v>155</v>
      </c>
      <c r="R9" s="33">
        <f>IFERROR(data!AF65/data!$AN65," ")</f>
        <v>0.10714285714285714</v>
      </c>
      <c r="S9" s="30">
        <f>IFERROR(data!AG65/data!$AN65," ")</f>
        <v>0.5892857142857143</v>
      </c>
      <c r="T9" s="25">
        <f t="shared" ref="T9:T10" si="12">IFERROR(R9+S9," ")</f>
        <v>0.6964285714285714</v>
      </c>
      <c r="U9" s="29">
        <f>IFERROR(data!AH65/data!$AO65," ")</f>
        <v>5.4794520547945202E-2</v>
      </c>
      <c r="V9" s="31">
        <f>IFERROR(data!AI65/data!$AO65," ")</f>
        <v>0.75342465753424659</v>
      </c>
      <c r="W9" s="40">
        <f t="shared" ref="W9:W10" si="13">IFERROR(U9+V9," ")</f>
        <v>0.80821917808219179</v>
      </c>
      <c r="X9" s="198">
        <f>data!AP65</f>
        <v>129</v>
      </c>
      <c r="Y9" s="33">
        <f>IFERROR(data!AS65/data!$BA65," ")</f>
        <v>0.13953488372093023</v>
      </c>
      <c r="Z9" s="30">
        <f>IFERROR(data!AT65/data!$BA65," ")</f>
        <v>0.69767441860465118</v>
      </c>
      <c r="AA9" s="25">
        <f>IFERROR(Y9+Z9," ")</f>
        <v>0.83720930232558144</v>
      </c>
      <c r="AB9" s="29">
        <f>IFERROR(data!AU65/data!$BB65," ")</f>
        <v>4.1666666666666664E-2</v>
      </c>
      <c r="AC9" s="31">
        <f>IFERROR(data!AV65/data!$BB65," ")</f>
        <v>0.77777777777777779</v>
      </c>
      <c r="AD9" s="40">
        <f>IFERROR(AB9+AC9," ")</f>
        <v>0.81944444444444442</v>
      </c>
      <c r="AE9" s="198">
        <f>data!BC65</f>
        <v>115</v>
      </c>
      <c r="AF9" s="33">
        <f>IFERROR(data!BF65/data!$BN65," ")</f>
        <v>0.10869565217391304</v>
      </c>
      <c r="AG9" s="30">
        <f>IFERROR(data!BG65/data!$BN65," ")</f>
        <v>0.63043478260869568</v>
      </c>
      <c r="AH9" s="25">
        <f t="shared" ref="AH9:AH10" si="14">IFERROR(AF9+AG9," ")</f>
        <v>0.73913043478260876</v>
      </c>
      <c r="AI9" s="29">
        <f>IFERROR(data!BH65/data!$BO65," ")</f>
        <v>3.0303030303030304E-2</v>
      </c>
      <c r="AJ9" s="31">
        <f>IFERROR(data!BI65/data!$BO65," ")</f>
        <v>0.81818181818181823</v>
      </c>
      <c r="AK9" s="40">
        <f t="shared" ref="AK9:AK10" si="15">IFERROR(AI9+AJ9," ")</f>
        <v>0.84848484848484851</v>
      </c>
      <c r="AL9" s="198">
        <f>data!BP65</f>
        <v>112</v>
      </c>
      <c r="AM9" s="33">
        <f>IFERROR(data!BS65/data!$BY65," ")</f>
        <v>0.12121212121212122</v>
      </c>
      <c r="AN9" s="30">
        <f>IFERROR(data!BT65/data!$BY65," ")</f>
        <v>0.71212121212121215</v>
      </c>
      <c r="AO9" s="25">
        <f t="shared" si="6"/>
        <v>0.83333333333333337</v>
      </c>
      <c r="AP9" s="29">
        <f>IFERROR(data!BU65/data!$BZ65," ")</f>
        <v>5.4545454545454543E-2</v>
      </c>
      <c r="AQ9" s="31">
        <f>IFERROR(data!BV65/data!$BZ65," ")</f>
        <v>0.83636363636363631</v>
      </c>
      <c r="AR9" s="40">
        <f t="shared" si="7"/>
        <v>0.89090909090909087</v>
      </c>
      <c r="AS9" s="198">
        <f>data!CA65</f>
        <v>121</v>
      </c>
    </row>
    <row r="10" spans="1:45" s="54" customFormat="1" ht="15.75" thickBot="1" x14ac:dyDescent="0.3">
      <c r="A10" s="35" t="s">
        <v>109</v>
      </c>
      <c r="B10" s="48"/>
      <c r="C10" s="48"/>
      <c r="D10" s="49">
        <f>data!F66/data!N66</f>
        <v>0.17333333333333334</v>
      </c>
      <c r="E10" s="50">
        <f>data!G66/data!N66</f>
        <v>0.56000000000000005</v>
      </c>
      <c r="F10" s="37">
        <f t="shared" si="8"/>
        <v>0.73333333333333339</v>
      </c>
      <c r="G10" s="51">
        <f>data!H66/data!O66</f>
        <v>3.1446540880503145E-2</v>
      </c>
      <c r="H10" s="52">
        <f>data!I66/data!O66</f>
        <v>0.90566037735849059</v>
      </c>
      <c r="I10" s="38">
        <f t="shared" si="9"/>
        <v>0.93710691823899372</v>
      </c>
      <c r="J10" s="53">
        <f>data!P66</f>
        <v>234</v>
      </c>
      <c r="K10" s="49">
        <f>data!S66/data!AA66</f>
        <v>0.12745098039215685</v>
      </c>
      <c r="L10" s="50">
        <f>data!T66/data!AA66</f>
        <v>0.74509803921568629</v>
      </c>
      <c r="M10" s="37">
        <f t="shared" si="10"/>
        <v>0.87254901960784315</v>
      </c>
      <c r="N10" s="51">
        <f>data!U66/data!AB66</f>
        <v>5.027932960893855E-2</v>
      </c>
      <c r="O10" s="52">
        <f>data!V66/data!AB66</f>
        <v>0.85474860335195535</v>
      </c>
      <c r="P10" s="38">
        <f t="shared" si="11"/>
        <v>0.9050279329608939</v>
      </c>
      <c r="Q10" s="53">
        <f>data!AC66</f>
        <v>281</v>
      </c>
      <c r="R10" s="49">
        <f>IFERROR(data!AF66/data!$AN66," ")</f>
        <v>0.19444444444444445</v>
      </c>
      <c r="S10" s="50">
        <f>IFERROR(data!AG66/data!$AN66," ")</f>
        <v>0.56944444444444442</v>
      </c>
      <c r="T10" s="37">
        <f t="shared" si="12"/>
        <v>0.76388888888888884</v>
      </c>
      <c r="U10" s="51">
        <f>IFERROR(data!AH66/data!$AO66," ")</f>
        <v>2.9629629629629631E-2</v>
      </c>
      <c r="V10" s="52">
        <f>IFERROR(data!AI66/data!$AO66," ")</f>
        <v>0.82222222222222219</v>
      </c>
      <c r="W10" s="38">
        <f t="shared" si="13"/>
        <v>0.85185185185185186</v>
      </c>
      <c r="X10" s="53">
        <f>data!AP66</f>
        <v>207</v>
      </c>
      <c r="Y10" s="49">
        <f>IFERROR(data!AS66/data!$BA66," ")</f>
        <v>0.13953488372093023</v>
      </c>
      <c r="Z10" s="50">
        <f>IFERROR(data!AT66/data!$BA66," ")</f>
        <v>0.69767441860465118</v>
      </c>
      <c r="AA10" s="37">
        <f>IFERROR(Y10+Z10," ")</f>
        <v>0.83720930232558144</v>
      </c>
      <c r="AB10" s="51">
        <f>IFERROR(data!AU66/data!$BB66," ")</f>
        <v>4.1666666666666664E-2</v>
      </c>
      <c r="AC10" s="52">
        <f>IFERROR(data!AV66/data!$BB66," ")</f>
        <v>0.77777777777777779</v>
      </c>
      <c r="AD10" s="38">
        <f>IFERROR(AB10+AC10," ")</f>
        <v>0.81944444444444442</v>
      </c>
      <c r="AE10" s="53">
        <f>data!BC66</f>
        <v>115</v>
      </c>
      <c r="AF10" s="49">
        <f>IFERROR(data!BF66/data!$BN66," ")</f>
        <v>0.13953488372093023</v>
      </c>
      <c r="AG10" s="50">
        <f>IFERROR(data!BG66/data!$BN66," ")</f>
        <v>0.69767441860465118</v>
      </c>
      <c r="AH10" s="37">
        <f t="shared" si="14"/>
        <v>0.83720930232558144</v>
      </c>
      <c r="AI10" s="51">
        <f>IFERROR(data!BH66/data!$BO66," ")</f>
        <v>4.1666666666666664E-2</v>
      </c>
      <c r="AJ10" s="52">
        <f>IFERROR(data!BI66/data!$BO66," ")</f>
        <v>0.77777777777777779</v>
      </c>
      <c r="AK10" s="38">
        <f t="shared" si="15"/>
        <v>0.81944444444444442</v>
      </c>
      <c r="AL10" s="53">
        <f>data!BP66</f>
        <v>115</v>
      </c>
      <c r="AM10" s="49">
        <f>IFERROR(data!BS66/data!$BY66," ")</f>
        <v>0.1388888888888889</v>
      </c>
      <c r="AN10" s="50">
        <f>IFERROR(data!BT66/data!$BY66," ")</f>
        <v>0.70833333333333337</v>
      </c>
      <c r="AO10" s="37">
        <f t="shared" si="6"/>
        <v>0.84722222222222232</v>
      </c>
      <c r="AP10" s="51">
        <f>IFERROR(data!BU66/data!$BZ66," ")</f>
        <v>0.04</v>
      </c>
      <c r="AQ10" s="52">
        <f>IFERROR(data!BV66/data!$BZ66," ")</f>
        <v>0.82666666666666666</v>
      </c>
      <c r="AR10" s="38">
        <f>(AP10+AQ10)</f>
        <v>0.8666666666666667</v>
      </c>
      <c r="AS10" s="53">
        <f>data!CA66</f>
        <v>147</v>
      </c>
    </row>
    <row r="12" spans="1:45" x14ac:dyDescent="0.25">
      <c r="C12" t="s">
        <v>132</v>
      </c>
    </row>
    <row r="13" spans="1:45" x14ac:dyDescent="0.25">
      <c r="C13" s="39" t="s">
        <v>133</v>
      </c>
    </row>
    <row r="14" spans="1:45" x14ac:dyDescent="0.25">
      <c r="C14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21"/>
  <sheetViews>
    <sheetView zoomScaleNormal="100" workbookViewId="0">
      <pane xSplit="3" ySplit="6" topLeftCell="Z7" activePane="bottomRight" state="frozen"/>
      <selection activeCell="BR20" sqref="BR20"/>
      <selection pane="topRight" activeCell="BR20" sqref="BR20"/>
      <selection pane="bottomLeft" activeCell="BR20" sqref="BR20"/>
      <selection pane="bottomRight" activeCell="AI16" sqref="AI16"/>
    </sheetView>
  </sheetViews>
  <sheetFormatPr defaultRowHeight="15" x14ac:dyDescent="0.25"/>
  <cols>
    <col min="1" max="1" width="4.7109375" customWidth="1"/>
    <col min="2" max="2" width="13.7109375" customWidth="1"/>
    <col min="3" max="3" width="24.85546875" customWidth="1"/>
    <col min="4" max="9" width="8.85546875" customWidth="1"/>
    <col min="10" max="10" width="6" customWidth="1"/>
    <col min="11" max="12" width="8.85546875" customWidth="1"/>
    <col min="17" max="17" width="6" customWidth="1"/>
    <col min="18" max="19" width="8.85546875" customWidth="1"/>
    <col min="24" max="24" width="6" customWidth="1"/>
    <col min="25" max="26" width="8.85546875" customWidth="1"/>
    <col min="31" max="31" width="6" customWidth="1"/>
    <col min="32" max="33" width="8.85546875" customWidth="1"/>
    <col min="38" max="38" width="6" customWidth="1"/>
  </cols>
  <sheetData>
    <row r="1" spans="1:46" ht="18.75" customHeight="1" x14ac:dyDescent="0.3">
      <c r="A1" s="1" t="s">
        <v>91</v>
      </c>
    </row>
    <row r="2" spans="1:46" ht="19.5" customHeight="1" thickBot="1" x14ac:dyDescent="0.35">
      <c r="A2" s="2" t="s">
        <v>110</v>
      </c>
    </row>
    <row r="3" spans="1:46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5"/>
      <c r="AF3" s="3" t="s">
        <v>142</v>
      </c>
      <c r="AG3" s="45"/>
      <c r="AH3" s="45"/>
      <c r="AI3" s="45"/>
      <c r="AJ3" s="45"/>
      <c r="AK3" s="45"/>
      <c r="AL3" s="45"/>
      <c r="AM3" s="3" t="s">
        <v>145</v>
      </c>
      <c r="AN3" s="45"/>
      <c r="AO3" s="45"/>
      <c r="AP3" s="45"/>
      <c r="AQ3" s="45"/>
      <c r="AR3" s="45"/>
      <c r="AS3" s="123"/>
    </row>
    <row r="4" spans="1:46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17" t="s">
        <v>94</v>
      </c>
      <c r="AF4" s="124" t="s">
        <v>93</v>
      </c>
      <c r="AG4" s="128"/>
      <c r="AH4" s="128"/>
      <c r="AI4" s="128"/>
      <c r="AJ4" s="128"/>
      <c r="AK4" s="125"/>
      <c r="AL4" s="117" t="s">
        <v>94</v>
      </c>
      <c r="AM4" s="124" t="s">
        <v>93</v>
      </c>
      <c r="AN4" s="128"/>
      <c r="AO4" s="128"/>
      <c r="AP4" s="128"/>
      <c r="AQ4" s="128"/>
      <c r="AR4" s="125"/>
      <c r="AS4" s="13" t="s">
        <v>94</v>
      </c>
    </row>
    <row r="5" spans="1:46" s="15" customFormat="1" ht="1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17" t="s">
        <v>97</v>
      </c>
      <c r="AF5" s="124" t="s">
        <v>95</v>
      </c>
      <c r="AG5" s="128"/>
      <c r="AH5" s="16"/>
      <c r="AI5" s="126" t="s">
        <v>96</v>
      </c>
      <c r="AJ5" s="127"/>
      <c r="AK5" s="16"/>
      <c r="AL5" s="117" t="s">
        <v>97</v>
      </c>
      <c r="AM5" s="124" t="s">
        <v>95</v>
      </c>
      <c r="AN5" s="128"/>
      <c r="AO5" s="16"/>
      <c r="AP5" s="126" t="s">
        <v>96</v>
      </c>
      <c r="AQ5" s="127"/>
      <c r="AR5" s="16"/>
      <c r="AS5" s="13" t="s">
        <v>97</v>
      </c>
    </row>
    <row r="6" spans="1:46" s="15" customFormat="1" ht="35.25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121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121"/>
      <c r="AM6" s="24" t="s">
        <v>98</v>
      </c>
      <c r="AN6" s="21" t="s">
        <v>99</v>
      </c>
      <c r="AO6" s="22" t="s">
        <v>100</v>
      </c>
      <c r="AP6" s="20" t="s">
        <v>98</v>
      </c>
      <c r="AQ6" s="21" t="s">
        <v>99</v>
      </c>
      <c r="AR6" s="22" t="s">
        <v>100</v>
      </c>
      <c r="AS6" s="23"/>
    </row>
    <row r="7" spans="1:46" s="34" customFormat="1" ht="15.75" thickTop="1" x14ac:dyDescent="0.25">
      <c r="A7" s="27" t="s">
        <v>111</v>
      </c>
      <c r="B7" s="28" t="s">
        <v>66</v>
      </c>
      <c r="C7" s="28" t="s">
        <v>66</v>
      </c>
      <c r="D7" s="33">
        <f>IFERROR(data!F67/data!N67," ")</f>
        <v>0.14285714285714285</v>
      </c>
      <c r="E7" s="30">
        <f>IFERROR(data!G67/data!N67," ")</f>
        <v>0.61654135338345861</v>
      </c>
      <c r="F7" s="25">
        <f>IFERROR(D7+E7," ")</f>
        <v>0.75939849624060152</v>
      </c>
      <c r="G7" s="29">
        <f>IFERROR(data!H67/data!O67," ")</f>
        <v>3.6363636363636362E-2</v>
      </c>
      <c r="H7" s="31">
        <f>IFERROR(data!I67/data!O67," ")</f>
        <v>0.74545454545454548</v>
      </c>
      <c r="I7" s="40">
        <f>IFERROR(G7+H7," ")</f>
        <v>0.78181818181818186</v>
      </c>
      <c r="J7" s="32">
        <f>data!P67</f>
        <v>188</v>
      </c>
      <c r="K7" s="33">
        <f>IFERROR(data!S67/data!AA67," ")</f>
        <v>0.140625</v>
      </c>
      <c r="L7" s="30">
        <f>IFERROR(data!T67/data!AA67," ")</f>
        <v>0.6796875</v>
      </c>
      <c r="M7" s="25">
        <f>IFERROR(K7+L7," ")</f>
        <v>0.8203125</v>
      </c>
      <c r="N7" s="29">
        <f>IFERROR(data!U67/data!AB67," ")</f>
        <v>1.6666666666666666E-2</v>
      </c>
      <c r="O7" s="31">
        <f>IFERROR(data!V67/data!AB67," ")</f>
        <v>0.81666666666666665</v>
      </c>
      <c r="P7" s="40">
        <f>IFERROR(N7+O7," ")</f>
        <v>0.83333333333333337</v>
      </c>
      <c r="Q7" s="32">
        <f>data!AC67</f>
        <v>188</v>
      </c>
      <c r="R7" s="33">
        <f>IFERROR(data!AF67/data!$AN67," ")</f>
        <v>8.3333333333333329E-2</v>
      </c>
      <c r="S7" s="30">
        <f>IFERROR(data!AG67/data!$AN67," ")</f>
        <v>0.73958333333333337</v>
      </c>
      <c r="T7" s="25">
        <f>IFERROR(R7+S7," ")</f>
        <v>0.82291666666666674</v>
      </c>
      <c r="U7" s="29">
        <f>IFERROR(data!AH67/data!$AO67," ")</f>
        <v>0</v>
      </c>
      <c r="V7" s="31">
        <f>IFERROR(data!AI67/data!$AO67," ")</f>
        <v>0.84615384615384615</v>
      </c>
      <c r="W7" s="40">
        <f>IFERROR(U7+V7," ")</f>
        <v>0.84615384615384615</v>
      </c>
      <c r="X7" s="32">
        <f>data!AP67</f>
        <v>135</v>
      </c>
      <c r="Y7" s="33">
        <f>IFERROR(data!AS67/data!$BA67," ")</f>
        <v>0.12745098039215685</v>
      </c>
      <c r="Z7" s="30">
        <f>IFERROR(data!AT67/data!$BA67," ")</f>
        <v>0.69607843137254899</v>
      </c>
      <c r="AA7" s="25">
        <f t="shared" ref="AA7" si="0">IFERROR(Y7+Z7," ")</f>
        <v>0.82352941176470584</v>
      </c>
      <c r="AB7" s="29">
        <f>IFERROR(data!AU67/data!$BB67," ")</f>
        <v>2.6315789473684209E-2</v>
      </c>
      <c r="AC7" s="31">
        <f>IFERROR(data!AV67/data!$BB67," ")</f>
        <v>0.73684210526315785</v>
      </c>
      <c r="AD7" s="40">
        <f t="shared" ref="AD7" si="1">IFERROR(AB7+AC7," ")</f>
        <v>0.76315789473684204</v>
      </c>
      <c r="AE7" s="104">
        <f>data!BC67</f>
        <v>140</v>
      </c>
      <c r="AF7" s="33">
        <f>IFERROR(data!BF67/data!$BN67," ")</f>
        <v>9.5588235294117641E-2</v>
      </c>
      <c r="AG7" s="30">
        <f>IFERROR(data!BG67/data!$BN67," ")</f>
        <v>0.72058823529411764</v>
      </c>
      <c r="AH7" s="25">
        <f t="shared" ref="AH7" si="2">IFERROR(AF7+AG7," ")</f>
        <v>0.81617647058823528</v>
      </c>
      <c r="AI7" s="29">
        <f>IFERROR(data!BH67/data!$BO67," ")</f>
        <v>0.12195121951219512</v>
      </c>
      <c r="AJ7" s="31">
        <f>IFERROR(data!BI67/data!$BO67," ")</f>
        <v>0.75609756097560976</v>
      </c>
      <c r="AK7" s="40">
        <f t="shared" ref="AK7" si="3">IFERROR(AI7+AJ7," ")</f>
        <v>0.87804878048780488</v>
      </c>
      <c r="AL7" s="104">
        <f>data!BP67</f>
        <v>177</v>
      </c>
      <c r="AM7" s="33">
        <f>IFERROR(data!BQ67/data!$BY67," ")</f>
        <v>0.15254237288135594</v>
      </c>
      <c r="AN7" s="30">
        <f>IFERROR(data!BR67/data!$BY67," ")</f>
        <v>6.7796610169491525E-2</v>
      </c>
      <c r="AO7" s="25">
        <f>(AM7+AN7)</f>
        <v>0.22033898305084748</v>
      </c>
      <c r="AP7" s="29">
        <f>IFERROR(data!BU67/data!$BZ67," ")</f>
        <v>4.878048780487805E-2</v>
      </c>
      <c r="AQ7" s="31">
        <f>IFERROR(data!BV67/data!$BZ67," ")</f>
        <v>0.75609756097560976</v>
      </c>
      <c r="AR7" s="40">
        <f>(AP7+AQ7)</f>
        <v>0.80487804878048785</v>
      </c>
      <c r="AS7" s="207">
        <f>data!CA67</f>
        <v>159</v>
      </c>
      <c r="AT7" s="130"/>
    </row>
    <row r="8" spans="1:46" s="34" customFormat="1" x14ac:dyDescent="0.25">
      <c r="A8" s="27"/>
      <c r="B8" s="42" t="s">
        <v>67</v>
      </c>
      <c r="C8" s="42" t="s">
        <v>67</v>
      </c>
      <c r="D8" s="93">
        <f>IFERROR(data!F68/data!N68," ")</f>
        <v>0.20618556701030927</v>
      </c>
      <c r="E8" s="90">
        <f>IFERROR(data!G68/data!N68," ")</f>
        <v>0.58762886597938147</v>
      </c>
      <c r="F8" s="55">
        <f t="shared" ref="F8:F14" si="4">IFERROR(D8+E8," ")</f>
        <v>0.79381443298969079</v>
      </c>
      <c r="G8" s="89">
        <f>IFERROR(data!H68/data!O68," ")</f>
        <v>4.4444444444444446E-2</v>
      </c>
      <c r="H8" s="94">
        <f>IFERROR(data!I68/data!O68," ")</f>
        <v>0.75555555555555554</v>
      </c>
      <c r="I8" s="56">
        <f t="shared" ref="I8:I14" si="5">IFERROR(G8+H8," ")</f>
        <v>0.79999999999999993</v>
      </c>
      <c r="J8" s="92">
        <f>data!P68</f>
        <v>142</v>
      </c>
      <c r="K8" s="93">
        <f>IFERROR(data!S68/data!AA68," ")</f>
        <v>0.2</v>
      </c>
      <c r="L8" s="90">
        <f>IFERROR(data!T68/data!AA68," ")</f>
        <v>0.54736842105263162</v>
      </c>
      <c r="M8" s="55">
        <f t="shared" ref="M8:M14" si="6">IFERROR(K8+L8," ")</f>
        <v>0.74736842105263168</v>
      </c>
      <c r="N8" s="89">
        <f>IFERROR(data!U68/data!AB68," ")</f>
        <v>0.05</v>
      </c>
      <c r="O8" s="94">
        <f>IFERROR(data!V68/data!AB68," ")</f>
        <v>0.72499999999999998</v>
      </c>
      <c r="P8" s="56">
        <f t="shared" ref="P8:P14" si="7">IFERROR(N8+O8," ")</f>
        <v>0.77500000000000002</v>
      </c>
      <c r="Q8" s="92">
        <f>data!AC68</f>
        <v>135</v>
      </c>
      <c r="R8" s="93">
        <f>IFERROR(data!AF68/data!$AN68," ")</f>
        <v>0.18309859154929578</v>
      </c>
      <c r="S8" s="90">
        <f>IFERROR(data!AG68/data!$AN68," ")</f>
        <v>0.61971830985915488</v>
      </c>
      <c r="T8" s="55">
        <f t="shared" ref="T8:T14" si="8">IFERROR(R8+S8," ")</f>
        <v>0.80281690140845063</v>
      </c>
      <c r="U8" s="89">
        <f>IFERROR(data!AH68/data!$AO68," ")</f>
        <v>0.10869565217391304</v>
      </c>
      <c r="V8" s="94">
        <f>IFERROR(data!AI68/data!$AO68," ")</f>
        <v>0.71739130434782605</v>
      </c>
      <c r="W8" s="56">
        <f t="shared" ref="W8:W14" si="9">IFERROR(U8+V8," ")</f>
        <v>0.82608695652173914</v>
      </c>
      <c r="X8" s="92">
        <f>data!AP68</f>
        <v>117</v>
      </c>
      <c r="Y8" s="93">
        <f>IFERROR(data!AS68/data!$BA68," ")</f>
        <v>0.11764705882352941</v>
      </c>
      <c r="Z8" s="90">
        <f>IFERROR(data!AT68/data!$BA68," ")</f>
        <v>0.70588235294117652</v>
      </c>
      <c r="AA8" s="55">
        <f t="shared" ref="AA8:AA17" si="10">IFERROR(Y8+Z8," ")</f>
        <v>0.82352941176470595</v>
      </c>
      <c r="AB8" s="89">
        <f>IFERROR(data!AU68/data!$BB68," ")</f>
        <v>5.4054054054054057E-2</v>
      </c>
      <c r="AC8" s="94">
        <f>IFERROR(data!AV68/data!$BB68," ")</f>
        <v>0.78378378378378377</v>
      </c>
      <c r="AD8" s="56">
        <f t="shared" ref="AD8:AD17" si="11">IFERROR(AB8+AC8," ")</f>
        <v>0.83783783783783783</v>
      </c>
      <c r="AE8" s="106">
        <f>data!BC68</f>
        <v>105</v>
      </c>
      <c r="AF8" s="93">
        <f>IFERROR(data!BF68/data!$BN68," ")</f>
        <v>0.11475409836065574</v>
      </c>
      <c r="AG8" s="90">
        <f>IFERROR(data!BG68/data!$BN68," ")</f>
        <v>0.75409836065573765</v>
      </c>
      <c r="AH8" s="55">
        <f t="shared" ref="AH8:AH17" si="12">IFERROR(AF8+AG8," ")</f>
        <v>0.86885245901639341</v>
      </c>
      <c r="AI8" s="89">
        <f>IFERROR(data!BH68/data!$BO68," ")</f>
        <v>0.14285714285714285</v>
      </c>
      <c r="AJ8" s="94">
        <f>IFERROR(data!BI68/data!$BO68," ")</f>
        <v>0.7142857142857143</v>
      </c>
      <c r="AK8" s="56">
        <f t="shared" ref="AK8:AK17" si="13">IFERROR(AI8+AJ8," ")</f>
        <v>0.85714285714285721</v>
      </c>
      <c r="AL8" s="106">
        <f>data!BP68</f>
        <v>96</v>
      </c>
      <c r="AM8" s="93">
        <f>IFERROR(data!BQ68/data!$BY68," ")</f>
        <v>0.20270270270270271</v>
      </c>
      <c r="AN8" s="90">
        <f>IFERROR(data!BR68/data!$BY68," ")</f>
        <v>5.4054054054054057E-2</v>
      </c>
      <c r="AO8" s="55">
        <f t="shared" ref="AO8:AO17" si="14">(AM8+AN8)</f>
        <v>0.2567567567567568</v>
      </c>
      <c r="AP8" s="89">
        <f>IFERROR(data!BU68/data!$BZ68," ")</f>
        <v>2.564102564102564E-2</v>
      </c>
      <c r="AQ8" s="94">
        <f>IFERROR(data!BV68/data!$BZ68," ")</f>
        <v>0.87179487179487181</v>
      </c>
      <c r="AR8" s="56">
        <f t="shared" ref="AR8:AR17" si="15">(AP8+AQ8)</f>
        <v>0.89743589743589747</v>
      </c>
      <c r="AS8" s="92">
        <f>data!CA68</f>
        <v>113</v>
      </c>
    </row>
    <row r="9" spans="1:46" s="34" customFormat="1" x14ac:dyDescent="0.25">
      <c r="A9" s="27"/>
      <c r="B9" s="42" t="s">
        <v>68</v>
      </c>
      <c r="C9" s="42" t="s">
        <v>68</v>
      </c>
      <c r="D9" s="93">
        <f>IFERROR(data!F69/data!N69," ")</f>
        <v>0</v>
      </c>
      <c r="E9" s="90">
        <f>IFERROR(data!G69/data!N69," ")</f>
        <v>0.7142857142857143</v>
      </c>
      <c r="F9" s="55">
        <f t="shared" si="4"/>
        <v>0.7142857142857143</v>
      </c>
      <c r="G9" s="89">
        <f>IFERROR(data!H69/data!O69," ")</f>
        <v>0.27272727272727271</v>
      </c>
      <c r="H9" s="94">
        <f>IFERROR(data!I69/data!O69," ")</f>
        <v>0.54545454545454541</v>
      </c>
      <c r="I9" s="56">
        <f t="shared" si="5"/>
        <v>0.81818181818181812</v>
      </c>
      <c r="J9" s="92">
        <f>data!P69</f>
        <v>18</v>
      </c>
      <c r="K9" s="93">
        <f>IFERROR(data!S69/data!AA69," ")</f>
        <v>0.42857142857142855</v>
      </c>
      <c r="L9" s="90">
        <f>IFERROR(data!T69/data!AA69," ")</f>
        <v>0.5714285714285714</v>
      </c>
      <c r="M9" s="55">
        <f t="shared" si="6"/>
        <v>1</v>
      </c>
      <c r="N9" s="89">
        <f>IFERROR(data!U69/data!AB69," ")</f>
        <v>0</v>
      </c>
      <c r="O9" s="94">
        <f>IFERROR(data!V69/data!AB69," ")</f>
        <v>1</v>
      </c>
      <c r="P9" s="56">
        <f t="shared" si="7"/>
        <v>1</v>
      </c>
      <c r="Q9" s="92">
        <f>data!AC69</f>
        <v>13</v>
      </c>
      <c r="R9" s="93">
        <f>IFERROR(data!AF69/data!$AN69," ")</f>
        <v>0.3</v>
      </c>
      <c r="S9" s="90">
        <f>IFERROR(data!AG69/data!$AN69," ")</f>
        <v>0.6</v>
      </c>
      <c r="T9" s="55">
        <f t="shared" si="8"/>
        <v>0.89999999999999991</v>
      </c>
      <c r="U9" s="89">
        <f>IFERROR(data!AH69/data!$AO69," ")</f>
        <v>0</v>
      </c>
      <c r="V9" s="94">
        <f>IFERROR(data!AI69/data!$AO69," ")</f>
        <v>1</v>
      </c>
      <c r="W9" s="56">
        <f t="shared" si="9"/>
        <v>1</v>
      </c>
      <c r="X9" s="92">
        <f>data!AP69</f>
        <v>14</v>
      </c>
      <c r="Y9" s="93">
        <f>IFERROR(data!AS69/data!$BA69," ")</f>
        <v>0</v>
      </c>
      <c r="Z9" s="90">
        <f>IFERROR(data!AT69/data!$BA69," ")</f>
        <v>1</v>
      </c>
      <c r="AA9" s="55">
        <f t="shared" si="10"/>
        <v>1</v>
      </c>
      <c r="AB9" s="89">
        <f>IFERROR(data!AU69/data!$BB69," ")</f>
        <v>0</v>
      </c>
      <c r="AC9" s="94">
        <f>IFERROR(data!AV69/data!$BB69," ")</f>
        <v>1</v>
      </c>
      <c r="AD9" s="56">
        <f t="shared" si="11"/>
        <v>1</v>
      </c>
      <c r="AE9" s="106">
        <f>data!BC69</f>
        <v>9</v>
      </c>
      <c r="AF9" s="93">
        <f>IFERROR(data!BF69/data!$BN69," ")</f>
        <v>0.1111111111111111</v>
      </c>
      <c r="AG9" s="90">
        <f>IFERROR(data!BG69/data!$BN69," ")</f>
        <v>0.77777777777777779</v>
      </c>
      <c r="AH9" s="55">
        <f t="shared" si="12"/>
        <v>0.88888888888888884</v>
      </c>
      <c r="AI9" s="89">
        <f>IFERROR(data!BH69/data!$BO69," ")</f>
        <v>0.25</v>
      </c>
      <c r="AJ9" s="94">
        <f>IFERROR(data!BI69/data!$BO69," ")</f>
        <v>0.75</v>
      </c>
      <c r="AK9" s="56">
        <f t="shared" si="13"/>
        <v>1</v>
      </c>
      <c r="AL9" s="106">
        <f>data!BP69</f>
        <v>17</v>
      </c>
      <c r="AM9" s="93">
        <f>IFERROR(data!BQ69/data!$BY69," ")</f>
        <v>0.2</v>
      </c>
      <c r="AN9" s="90">
        <f>IFERROR(data!BR69/data!$BY69," ")</f>
        <v>6.6666666666666666E-2</v>
      </c>
      <c r="AO9" s="55">
        <f t="shared" si="14"/>
        <v>0.26666666666666666</v>
      </c>
      <c r="AP9" s="89">
        <f>IFERROR(data!BU69/data!$BZ69," ")</f>
        <v>0</v>
      </c>
      <c r="AQ9" s="94">
        <f>IFERROR(data!BV69/data!$BZ69," ")</f>
        <v>0.66666666666666663</v>
      </c>
      <c r="AR9" s="56">
        <f t="shared" si="15"/>
        <v>0.66666666666666663</v>
      </c>
      <c r="AS9" s="92">
        <f>data!CA69</f>
        <v>18</v>
      </c>
    </row>
    <row r="10" spans="1:46" s="34" customFormat="1" x14ac:dyDescent="0.25">
      <c r="A10" s="27"/>
      <c r="B10" s="42" t="s">
        <v>69</v>
      </c>
      <c r="C10" s="42" t="s">
        <v>69</v>
      </c>
      <c r="D10" s="93">
        <f>IFERROR(data!F70/data!N70," ")</f>
        <v>0.14503816793893129</v>
      </c>
      <c r="E10" s="90">
        <f>IFERROR(data!G70/data!N70," ")</f>
        <v>0.69465648854961837</v>
      </c>
      <c r="F10" s="55">
        <f t="shared" si="4"/>
        <v>0.83969465648854968</v>
      </c>
      <c r="G10" s="89">
        <f>IFERROR(data!H70/data!O70," ")</f>
        <v>8.9285714285714288E-2</v>
      </c>
      <c r="H10" s="94">
        <f>IFERROR(data!I70/data!O70," ")</f>
        <v>0.8035714285714286</v>
      </c>
      <c r="I10" s="56">
        <f t="shared" si="5"/>
        <v>0.8928571428571429</v>
      </c>
      <c r="J10" s="92">
        <f>data!P70</f>
        <v>187</v>
      </c>
      <c r="K10" s="93">
        <f>IFERROR(data!S70/data!AA70," ")</f>
        <v>0.1111111111111111</v>
      </c>
      <c r="L10" s="90">
        <f>IFERROR(data!T70/data!AA70," ")</f>
        <v>0.69230769230769229</v>
      </c>
      <c r="M10" s="55">
        <f t="shared" si="6"/>
        <v>0.80341880341880345</v>
      </c>
      <c r="N10" s="89">
        <f>IFERROR(data!U70/data!AB70," ")</f>
        <v>2.7777777777777776E-2</v>
      </c>
      <c r="O10" s="94">
        <f>IFERROR(data!V70/data!AB70," ")</f>
        <v>0.81944444444444442</v>
      </c>
      <c r="P10" s="56">
        <f t="shared" si="7"/>
        <v>0.84722222222222221</v>
      </c>
      <c r="Q10" s="92">
        <f>data!AC70</f>
        <v>189</v>
      </c>
      <c r="R10" s="93">
        <f>IFERROR(data!AF70/data!$AN70," ")</f>
        <v>0.11392405063291139</v>
      </c>
      <c r="S10" s="90">
        <f>IFERROR(data!AG70/data!$AN70," ")</f>
        <v>0.759493670886076</v>
      </c>
      <c r="T10" s="55">
        <f t="shared" si="8"/>
        <v>0.87341772151898733</v>
      </c>
      <c r="U10" s="89">
        <f>IFERROR(data!AH70/data!$AO70," ")</f>
        <v>8.8888888888888892E-2</v>
      </c>
      <c r="V10" s="94">
        <f>IFERROR(data!AI70/data!$AO70," ")</f>
        <v>0.71111111111111114</v>
      </c>
      <c r="W10" s="56">
        <f t="shared" si="9"/>
        <v>0.8</v>
      </c>
      <c r="X10" s="92">
        <f>data!AP70</f>
        <v>124</v>
      </c>
      <c r="Y10" s="93">
        <f>IFERROR(data!AS70/data!$BA70," ")</f>
        <v>0.1206896551724138</v>
      </c>
      <c r="Z10" s="90">
        <f>IFERROR(data!AT70/data!$BA70," ")</f>
        <v>0.67241379310344829</v>
      </c>
      <c r="AA10" s="55">
        <f t="shared" si="10"/>
        <v>0.7931034482758621</v>
      </c>
      <c r="AB10" s="89">
        <f>IFERROR(data!AU70/data!$BB70," ")</f>
        <v>0.1</v>
      </c>
      <c r="AC10" s="94">
        <f>IFERROR(data!AV70/data!$BB70," ")</f>
        <v>0.73333333333333328</v>
      </c>
      <c r="AD10" s="56">
        <f t="shared" si="11"/>
        <v>0.83333333333333326</v>
      </c>
      <c r="AE10" s="106">
        <f>data!BC70</f>
        <v>88</v>
      </c>
      <c r="AF10" s="93">
        <f>IFERROR(data!BF70/data!$BN70," ")</f>
        <v>9.8765432098765427E-2</v>
      </c>
      <c r="AG10" s="90">
        <f>IFERROR(data!BG70/data!$BN70," ")</f>
        <v>0.66666666666666663</v>
      </c>
      <c r="AH10" s="55">
        <f t="shared" si="12"/>
        <v>0.76543209876543206</v>
      </c>
      <c r="AI10" s="89">
        <f>IFERROR(data!BH70/data!$BO70," ")</f>
        <v>0.19354838709677419</v>
      </c>
      <c r="AJ10" s="94">
        <f>IFERROR(data!BI70/data!$BO70," ")</f>
        <v>0.67741935483870963</v>
      </c>
      <c r="AK10" s="56">
        <f t="shared" si="13"/>
        <v>0.87096774193548376</v>
      </c>
      <c r="AL10" s="106">
        <f>data!BP70</f>
        <v>112</v>
      </c>
      <c r="AM10" s="93">
        <f>IFERROR(data!BQ70/data!$BY70," ")</f>
        <v>0.12676056338028169</v>
      </c>
      <c r="AN10" s="90">
        <f>IFERROR(data!BR70/data!$BY70," ")</f>
        <v>7.0422535211267609E-2</v>
      </c>
      <c r="AO10" s="55">
        <f t="shared" si="14"/>
        <v>0.19718309859154931</v>
      </c>
      <c r="AP10" s="89">
        <f>IFERROR(data!BU70/data!$BZ70," ")</f>
        <v>3.2258064516129031E-2</v>
      </c>
      <c r="AQ10" s="94">
        <f>IFERROR(data!BV70/data!$BZ70," ")</f>
        <v>0.80645161290322576</v>
      </c>
      <c r="AR10" s="56">
        <f t="shared" si="15"/>
        <v>0.83870967741935476</v>
      </c>
      <c r="AS10" s="92">
        <f>data!CA70</f>
        <v>102</v>
      </c>
    </row>
    <row r="11" spans="1:46" s="34" customFormat="1" x14ac:dyDescent="0.25">
      <c r="A11" s="27"/>
      <c r="B11" s="42" t="s">
        <v>80</v>
      </c>
      <c r="C11" s="42" t="s">
        <v>81</v>
      </c>
      <c r="D11" s="93">
        <f>IFERROR(data!F71/data!N71," ")</f>
        <v>0.25</v>
      </c>
      <c r="E11" s="90">
        <f>IFERROR(data!G71/data!N71," ")</f>
        <v>0.59375</v>
      </c>
      <c r="F11" s="55">
        <f t="shared" si="4"/>
        <v>0.84375</v>
      </c>
      <c r="G11" s="89">
        <f>IFERROR(data!H71/data!O71," ")</f>
        <v>0.5</v>
      </c>
      <c r="H11" s="94">
        <f>IFERROR(data!I71/data!O71," ")</f>
        <v>0</v>
      </c>
      <c r="I11" s="56">
        <f t="shared" si="5"/>
        <v>0.5</v>
      </c>
      <c r="J11" s="92">
        <f>data!P71</f>
        <v>34</v>
      </c>
      <c r="K11" s="93">
        <f>IFERROR(data!S71/data!AA71," ")</f>
        <v>0.26315789473684209</v>
      </c>
      <c r="L11" s="90">
        <f>IFERROR(data!T71/data!AA71," ")</f>
        <v>0.63157894736842102</v>
      </c>
      <c r="M11" s="55">
        <f t="shared" si="6"/>
        <v>0.89473684210526305</v>
      </c>
      <c r="N11" s="89">
        <f>IFERROR(data!U71/data!AB71," ")</f>
        <v>0.33333333333333331</v>
      </c>
      <c r="O11" s="94">
        <f>IFERROR(data!V71/data!AB71," ")</f>
        <v>0.33333333333333331</v>
      </c>
      <c r="P11" s="56">
        <f t="shared" si="7"/>
        <v>0.66666666666666663</v>
      </c>
      <c r="Q11" s="92">
        <f>data!AC71</f>
        <v>22</v>
      </c>
      <c r="R11" s="93">
        <f>IFERROR(data!AF71/data!$AN71," ")</f>
        <v>0.40909090909090912</v>
      </c>
      <c r="S11" s="90">
        <f>IFERROR(data!AG71/data!$AN71," ")</f>
        <v>0.40909090909090912</v>
      </c>
      <c r="T11" s="55">
        <f t="shared" si="8"/>
        <v>0.81818181818181823</v>
      </c>
      <c r="U11" s="89">
        <f>IFERROR(data!AH71/data!$AO71," ")</f>
        <v>0.2</v>
      </c>
      <c r="V11" s="94">
        <f>IFERROR(data!AI71/data!$AO71," ")</f>
        <v>0.6</v>
      </c>
      <c r="W11" s="56">
        <f t="shared" si="9"/>
        <v>0.8</v>
      </c>
      <c r="X11" s="92">
        <f>data!AP71</f>
        <v>27</v>
      </c>
      <c r="Y11" s="93">
        <f>IFERROR(data!AS71/data!$BA71," ")</f>
        <v>0.52631578947368418</v>
      </c>
      <c r="Z11" s="90">
        <f>IFERROR(data!AT71/data!$BA71," ")</f>
        <v>0.36842105263157893</v>
      </c>
      <c r="AA11" s="55">
        <f t="shared" si="10"/>
        <v>0.89473684210526305</v>
      </c>
      <c r="AB11" s="89">
        <f>IFERROR(data!AU71/data!$BB71," ")</f>
        <v>0.5</v>
      </c>
      <c r="AC11" s="94">
        <f>IFERROR(data!AV71/data!$BB71," ")</f>
        <v>0.25</v>
      </c>
      <c r="AD11" s="56">
        <f t="shared" si="11"/>
        <v>0.75</v>
      </c>
      <c r="AE11" s="106">
        <f>data!BC71</f>
        <v>23</v>
      </c>
      <c r="AF11" s="93">
        <f>IFERROR(data!BF71/data!$BN71," ")</f>
        <v>0.38095238095238093</v>
      </c>
      <c r="AG11" s="90">
        <f>IFERROR(data!BG71/data!$BN71," ")</f>
        <v>0.47619047619047616</v>
      </c>
      <c r="AH11" s="55">
        <f t="shared" si="12"/>
        <v>0.8571428571428571</v>
      </c>
      <c r="AI11" s="89">
        <f>IFERROR(data!BH71/data!$BO71," ")</f>
        <v>0</v>
      </c>
      <c r="AJ11" s="94">
        <f>IFERROR(data!BI71/data!$BO71," ")</f>
        <v>1</v>
      </c>
      <c r="AK11" s="56">
        <f t="shared" si="13"/>
        <v>1</v>
      </c>
      <c r="AL11" s="106">
        <f>data!BP71</f>
        <v>23</v>
      </c>
      <c r="AM11" s="93">
        <f>IFERROR(data!BQ71/data!$BY71," ")</f>
        <v>0.125</v>
      </c>
      <c r="AN11" s="90">
        <f>IFERROR(data!BR71/data!$BY71," ")</f>
        <v>0</v>
      </c>
      <c r="AO11" s="55">
        <f t="shared" si="14"/>
        <v>0.125</v>
      </c>
      <c r="AP11" s="89">
        <f>IFERROR(data!BU71/data!$BZ71," ")</f>
        <v>0.33333333333333331</v>
      </c>
      <c r="AQ11" s="94">
        <f>IFERROR(data!BV71/data!$BZ71," ")</f>
        <v>0.66666666666666663</v>
      </c>
      <c r="AR11" s="56">
        <f t="shared" si="15"/>
        <v>1</v>
      </c>
      <c r="AS11" s="92">
        <f>data!CA71</f>
        <v>19</v>
      </c>
    </row>
    <row r="12" spans="1:46" s="28" customFormat="1" x14ac:dyDescent="0.25">
      <c r="A12" s="27"/>
      <c r="B12" s="28" t="s">
        <v>82</v>
      </c>
      <c r="C12" s="28" t="s">
        <v>83</v>
      </c>
      <c r="D12" s="33">
        <f>IFERROR(data!F72/data!N72," ")</f>
        <v>0.2</v>
      </c>
      <c r="E12" s="30">
        <f>IFERROR(data!G72/data!N72," ")</f>
        <v>0.2</v>
      </c>
      <c r="F12" s="25">
        <f t="shared" si="4"/>
        <v>0.4</v>
      </c>
      <c r="G12" s="29">
        <f>IFERROR(data!H72/data!O72," ")</f>
        <v>0.2</v>
      </c>
      <c r="H12" s="31">
        <f>IFERROR(data!I72/data!O72," ")</f>
        <v>0.4</v>
      </c>
      <c r="I12" s="40">
        <f t="shared" si="5"/>
        <v>0.60000000000000009</v>
      </c>
      <c r="J12" s="32">
        <f>data!P72</f>
        <v>10</v>
      </c>
      <c r="K12" s="33">
        <f>IFERROR(data!S72/data!AA72," ")</f>
        <v>0.35714285714285715</v>
      </c>
      <c r="L12" s="30">
        <f>IFERROR(data!T72/data!AA72," ")</f>
        <v>0.42857142857142855</v>
      </c>
      <c r="M12" s="25">
        <f t="shared" si="6"/>
        <v>0.7857142857142857</v>
      </c>
      <c r="N12" s="29">
        <f>IFERROR(data!U72/data!AB72," ")</f>
        <v>0</v>
      </c>
      <c r="O12" s="31">
        <f>IFERROR(data!V72/data!AB72," ")</f>
        <v>1</v>
      </c>
      <c r="P12" s="40">
        <f t="shared" si="7"/>
        <v>1</v>
      </c>
      <c r="Q12" s="32">
        <f>data!AC72</f>
        <v>16</v>
      </c>
      <c r="R12" s="33">
        <f>IFERROR(data!AF72/data!$AN72," ")</f>
        <v>0.22222222222222221</v>
      </c>
      <c r="S12" s="30">
        <f>IFERROR(data!AG72/data!$AN72," ")</f>
        <v>0.55555555555555558</v>
      </c>
      <c r="T12" s="25">
        <f t="shared" si="8"/>
        <v>0.77777777777777779</v>
      </c>
      <c r="U12" s="29" t="str">
        <f>IFERROR(data!AH72/data!$AO72," ")</f>
        <v xml:space="preserve"> </v>
      </c>
      <c r="V12" s="31" t="str">
        <f>IFERROR(data!AI72/data!$AO72," ")</f>
        <v xml:space="preserve"> </v>
      </c>
      <c r="W12" s="40" t="str">
        <f t="shared" si="9"/>
        <v xml:space="preserve"> </v>
      </c>
      <c r="X12" s="32">
        <f>data!AP72</f>
        <v>9</v>
      </c>
      <c r="Y12" s="33">
        <f>IFERROR(data!AS72/data!$BA72," ")</f>
        <v>0.2</v>
      </c>
      <c r="Z12" s="30">
        <f>IFERROR(data!AT72/data!$BA72," ")</f>
        <v>0.2</v>
      </c>
      <c r="AA12" s="25">
        <f t="shared" si="10"/>
        <v>0.4</v>
      </c>
      <c r="AB12" s="29" t="str">
        <f>IFERROR(data!AU72/data!$BB72," ")</f>
        <v xml:space="preserve"> </v>
      </c>
      <c r="AC12" s="31" t="str">
        <f>IFERROR(data!AV72/data!$BB72," ")</f>
        <v xml:space="preserve"> </v>
      </c>
      <c r="AD12" s="40" t="str">
        <f t="shared" si="11"/>
        <v xml:space="preserve"> </v>
      </c>
      <c r="AE12" s="104">
        <f>data!BC72</f>
        <v>5</v>
      </c>
      <c r="AF12" s="33">
        <f>IFERROR(data!BF72/data!$BN72," ")</f>
        <v>0</v>
      </c>
      <c r="AG12" s="30">
        <f>IFERROR(data!BG72/data!$BN72," ")</f>
        <v>0.4</v>
      </c>
      <c r="AH12" s="25">
        <f t="shared" si="12"/>
        <v>0.4</v>
      </c>
      <c r="AI12" s="29" t="str">
        <f>IFERROR(data!BH72/data!$BO72," ")</f>
        <v xml:space="preserve"> </v>
      </c>
      <c r="AJ12" s="31" t="str">
        <f>IFERROR(data!BI72/data!$BO72," ")</f>
        <v xml:space="preserve"> </v>
      </c>
      <c r="AK12" s="40" t="str">
        <f t="shared" si="13"/>
        <v xml:space="preserve"> </v>
      </c>
      <c r="AL12" s="104">
        <f>data!BP72</f>
        <v>5</v>
      </c>
      <c r="AM12" s="33">
        <f>IFERROR(data!BQ72/data!$BY72," ")</f>
        <v>0.2857142857142857</v>
      </c>
      <c r="AN12" s="30">
        <f>IFERROR(data!BR72/data!$BY72," ")</f>
        <v>0</v>
      </c>
      <c r="AO12" s="25">
        <f t="shared" si="14"/>
        <v>0.2857142857142857</v>
      </c>
      <c r="AP12" s="29">
        <f>IFERROR(data!BU72/data!$BZ72," ")</f>
        <v>0</v>
      </c>
      <c r="AQ12" s="31">
        <f>IFERROR(data!BV72/data!$BZ72," ")</f>
        <v>1</v>
      </c>
      <c r="AR12" s="40">
        <f t="shared" si="15"/>
        <v>1</v>
      </c>
      <c r="AS12" s="32">
        <f>data!CA72</f>
        <v>9</v>
      </c>
    </row>
    <row r="13" spans="1:46" s="34" customFormat="1" x14ac:dyDescent="0.25">
      <c r="A13" s="27"/>
      <c r="B13" s="28"/>
      <c r="C13" s="74" t="s">
        <v>84</v>
      </c>
      <c r="D13" s="33">
        <f>IFERROR(data!F73/data!N73," ")</f>
        <v>0.5</v>
      </c>
      <c r="E13" s="30">
        <f>IFERROR(data!G73/data!N73," ")</f>
        <v>0</v>
      </c>
      <c r="F13" s="25">
        <f t="shared" si="4"/>
        <v>0.5</v>
      </c>
      <c r="G13" s="29" t="str">
        <f>IFERROR(data!H73/data!O73," ")</f>
        <v xml:space="preserve"> </v>
      </c>
      <c r="H13" s="31" t="str">
        <f>IFERROR(data!I73/data!O73," ")</f>
        <v xml:space="preserve"> </v>
      </c>
      <c r="I13" s="40" t="str">
        <f t="shared" si="5"/>
        <v xml:space="preserve"> </v>
      </c>
      <c r="J13" s="32">
        <f>data!P73</f>
        <v>2</v>
      </c>
      <c r="K13" s="33">
        <f>IFERROR(data!S73/data!AA73," ")</f>
        <v>0.6</v>
      </c>
      <c r="L13" s="30">
        <f>IFERROR(data!T73/data!AA73," ")</f>
        <v>0.2</v>
      </c>
      <c r="M13" s="25">
        <f t="shared" si="6"/>
        <v>0.8</v>
      </c>
      <c r="N13" s="29">
        <f>IFERROR(data!U73/data!AB73," ")</f>
        <v>1</v>
      </c>
      <c r="O13" s="31">
        <f>IFERROR(data!V73/data!AB73," ")</f>
        <v>0</v>
      </c>
      <c r="P13" s="40">
        <f t="shared" si="7"/>
        <v>1</v>
      </c>
      <c r="Q13" s="32">
        <f>data!AC73</f>
        <v>7</v>
      </c>
      <c r="R13" s="33">
        <f>IFERROR(data!AF73/data!$AN73," ")</f>
        <v>0.2</v>
      </c>
      <c r="S13" s="30">
        <f>IFERROR(data!AG73/data!$AN73," ")</f>
        <v>0.6</v>
      </c>
      <c r="T13" s="25">
        <f t="shared" si="8"/>
        <v>0.8</v>
      </c>
      <c r="U13" s="29">
        <f>IFERROR(data!AH73/data!$AO73," ")</f>
        <v>0</v>
      </c>
      <c r="V13" s="31">
        <f>IFERROR(data!AI73/data!$AO73," ")</f>
        <v>1</v>
      </c>
      <c r="W13" s="40">
        <f t="shared" si="9"/>
        <v>1</v>
      </c>
      <c r="X13" s="32">
        <f>data!AP73</f>
        <v>7</v>
      </c>
      <c r="Y13" s="33">
        <f>IFERROR(data!AS73/data!$BA73," ")</f>
        <v>1</v>
      </c>
      <c r="Z13" s="30">
        <f>IFERROR(data!AT73/data!$BA73," ")</f>
        <v>0</v>
      </c>
      <c r="AA13" s="25">
        <f t="shared" si="10"/>
        <v>1</v>
      </c>
      <c r="AB13" s="29">
        <f>IFERROR(data!AU73/data!$BB73," ")</f>
        <v>0</v>
      </c>
      <c r="AC13" s="31">
        <f>IFERROR(data!AV73/data!$BB73," ")</f>
        <v>0.5</v>
      </c>
      <c r="AD13" s="40">
        <f t="shared" si="11"/>
        <v>0.5</v>
      </c>
      <c r="AE13" s="104">
        <f>data!BC73</f>
        <v>4</v>
      </c>
      <c r="AF13" s="33">
        <f>IFERROR(data!BF73/data!$BN73," ")</f>
        <v>0.33333333333333331</v>
      </c>
      <c r="AG13" s="30">
        <f>IFERROR(data!BG73/data!$BN73," ")</f>
        <v>0.33333333333333331</v>
      </c>
      <c r="AH13" s="25">
        <f t="shared" si="12"/>
        <v>0.66666666666666663</v>
      </c>
      <c r="AI13" s="29" t="str">
        <f>IFERROR(data!BH73/data!$BO73," ")</f>
        <v xml:space="preserve"> </v>
      </c>
      <c r="AJ13" s="31" t="str">
        <f>IFERROR(data!BI73/data!$BO73," ")</f>
        <v xml:space="preserve"> </v>
      </c>
      <c r="AK13" s="40" t="str">
        <f t="shared" si="13"/>
        <v xml:space="preserve"> </v>
      </c>
      <c r="AL13" s="104">
        <f>data!BP73</f>
        <v>3</v>
      </c>
      <c r="AM13" s="33">
        <f>IFERROR(data!BQ73/data!$BY73," ")</f>
        <v>0.33333333333333331</v>
      </c>
      <c r="AN13" s="30">
        <f>IFERROR(data!BR73/data!$BY73," ")</f>
        <v>0</v>
      </c>
      <c r="AO13" s="25">
        <f t="shared" si="14"/>
        <v>0.33333333333333331</v>
      </c>
      <c r="AP13" s="29">
        <f>IFERROR(data!BU73/data!$BZ73," ")</f>
        <v>1</v>
      </c>
      <c r="AQ13" s="31">
        <f>IFERROR(data!BV73/data!$BZ73," ")</f>
        <v>0</v>
      </c>
      <c r="AR13" s="40">
        <f t="shared" si="15"/>
        <v>1</v>
      </c>
      <c r="AS13" s="32">
        <f>data!CA73</f>
        <v>5</v>
      </c>
    </row>
    <row r="14" spans="1:46" s="34" customFormat="1" x14ac:dyDescent="0.25">
      <c r="A14" s="27"/>
      <c r="B14" s="65"/>
      <c r="C14" s="103" t="s">
        <v>90</v>
      </c>
      <c r="D14" s="72">
        <f>IFERROR(data!F74/data!N74," ")</f>
        <v>0.2857142857142857</v>
      </c>
      <c r="E14" s="67">
        <f>IFERROR(data!G74/data!N74," ")</f>
        <v>0.14285714285714285</v>
      </c>
      <c r="F14" s="68">
        <f t="shared" si="4"/>
        <v>0.42857142857142855</v>
      </c>
      <c r="G14" s="66">
        <f>IFERROR(data!H74/data!O74," ")</f>
        <v>0.2</v>
      </c>
      <c r="H14" s="69">
        <f>IFERROR(data!I74/data!O74," ")</f>
        <v>0.4</v>
      </c>
      <c r="I14" s="70">
        <f t="shared" si="5"/>
        <v>0.60000000000000009</v>
      </c>
      <c r="J14" s="71">
        <f>data!P74</f>
        <v>12</v>
      </c>
      <c r="K14" s="72">
        <f>IFERROR(data!S74/data!AA74," ")</f>
        <v>0.42105263157894735</v>
      </c>
      <c r="L14" s="67">
        <f>IFERROR(data!T74/data!AA74," ")</f>
        <v>0.36842105263157893</v>
      </c>
      <c r="M14" s="68">
        <f t="shared" si="6"/>
        <v>0.78947368421052633</v>
      </c>
      <c r="N14" s="66">
        <f>IFERROR(data!U74/data!AB74," ")</f>
        <v>0.5</v>
      </c>
      <c r="O14" s="69">
        <f>IFERROR(data!V74/data!AB74," ")</f>
        <v>0.5</v>
      </c>
      <c r="P14" s="70">
        <f t="shared" si="7"/>
        <v>1</v>
      </c>
      <c r="Q14" s="71">
        <f>data!AC74</f>
        <v>23</v>
      </c>
      <c r="R14" s="72">
        <f>IFERROR(data!AF74/data!$AN74," ")</f>
        <v>0.21428571428571427</v>
      </c>
      <c r="S14" s="67">
        <f>IFERROR(data!AG74/data!$AN74," ")</f>
        <v>0.5714285714285714</v>
      </c>
      <c r="T14" s="68">
        <f t="shared" si="8"/>
        <v>0.7857142857142857</v>
      </c>
      <c r="U14" s="66">
        <f>IFERROR(data!AH74/data!$AO74," ")</f>
        <v>0</v>
      </c>
      <c r="V14" s="69">
        <f>IFERROR(data!AI74/data!$AO74," ")</f>
        <v>1</v>
      </c>
      <c r="W14" s="70">
        <f t="shared" si="9"/>
        <v>1</v>
      </c>
      <c r="X14" s="71">
        <f>data!AP74</f>
        <v>16</v>
      </c>
      <c r="Y14" s="72">
        <f>IFERROR(data!AS74/data!$BA74," ")</f>
        <v>0.42857142857142855</v>
      </c>
      <c r="Z14" s="67">
        <f>IFERROR(data!AT74/data!$BA74," ")</f>
        <v>0.14285714285714285</v>
      </c>
      <c r="AA14" s="68">
        <f t="shared" si="10"/>
        <v>0.5714285714285714</v>
      </c>
      <c r="AB14" s="66">
        <f>IFERROR(data!AU74/data!$BB74," ")</f>
        <v>0</v>
      </c>
      <c r="AC14" s="69">
        <f>IFERROR(data!AV74/data!$BB74," ")</f>
        <v>0.5</v>
      </c>
      <c r="AD14" s="70">
        <f t="shared" si="11"/>
        <v>0.5</v>
      </c>
      <c r="AE14" s="105">
        <f>data!BC74</f>
        <v>9</v>
      </c>
      <c r="AF14" s="72">
        <f>IFERROR(data!BF74/data!$BN74," ")</f>
        <v>0.125</v>
      </c>
      <c r="AG14" s="67">
        <f>IFERROR(data!BG74/data!$BN74," ")</f>
        <v>0.375</v>
      </c>
      <c r="AH14" s="68">
        <f t="shared" si="12"/>
        <v>0.5</v>
      </c>
      <c r="AI14" s="66" t="str">
        <f>IFERROR(data!BH74/data!$BO74," ")</f>
        <v xml:space="preserve"> </v>
      </c>
      <c r="AJ14" s="69" t="str">
        <f>IFERROR(data!BI74/data!$BO74," ")</f>
        <v xml:space="preserve"> </v>
      </c>
      <c r="AK14" s="70" t="str">
        <f t="shared" si="13"/>
        <v xml:space="preserve"> </v>
      </c>
      <c r="AL14" s="105">
        <f>data!BP74</f>
        <v>8</v>
      </c>
      <c r="AM14" s="72">
        <f>IFERROR(data!BQ74/data!$BY74," ")</f>
        <v>0.19230769230769232</v>
      </c>
      <c r="AN14" s="67">
        <f>IFERROR(data!BR74/data!$BY74," ")</f>
        <v>0</v>
      </c>
      <c r="AO14" s="68">
        <f t="shared" si="14"/>
        <v>0.19230769230769232</v>
      </c>
      <c r="AP14" s="66">
        <f>IFERROR(data!BU74/data!$BZ74," ")</f>
        <v>0.42857142857142855</v>
      </c>
      <c r="AQ14" s="69">
        <f>IFERROR(data!BV74/data!$BZ74," ")</f>
        <v>0.5714285714285714</v>
      </c>
      <c r="AR14" s="70">
        <f t="shared" si="15"/>
        <v>1</v>
      </c>
      <c r="AS14" s="71">
        <f>data!CA74</f>
        <v>33</v>
      </c>
    </row>
    <row r="15" spans="1:46" s="34" customFormat="1" x14ac:dyDescent="0.25">
      <c r="A15" s="27"/>
      <c r="B15" s="28" t="s">
        <v>8</v>
      </c>
      <c r="C15" s="74" t="s">
        <v>124</v>
      </c>
      <c r="D15" s="33">
        <f>IFERROR(data!F98/data!N98," ")</f>
        <v>0.13157894736842105</v>
      </c>
      <c r="E15" s="30">
        <f>IFERROR(data!G98/data!N98," ")</f>
        <v>0.52631578947368418</v>
      </c>
      <c r="F15" s="25">
        <f>IFERROR(D15+E15," ")</f>
        <v>0.6578947368421052</v>
      </c>
      <c r="G15" s="29">
        <f>IFERROR(data!H98/data!O98," ")</f>
        <v>0.31147540983606559</v>
      </c>
      <c r="H15" s="31">
        <f>IFERROR(data!I98/data!O98," ")</f>
        <v>0.4098360655737705</v>
      </c>
      <c r="I15" s="40">
        <f>IFERROR(G15+H15," ")</f>
        <v>0.72131147540983609</v>
      </c>
      <c r="J15" s="32">
        <f>data!P98</f>
        <v>137</v>
      </c>
      <c r="K15" s="33">
        <f>IFERROR(data!S98/data!AA98," ")</f>
        <v>9.4339622641509441E-2</v>
      </c>
      <c r="L15" s="30">
        <f>IFERROR(data!T98/data!AA98," ")</f>
        <v>0.58490566037735847</v>
      </c>
      <c r="M15" s="25">
        <f>IFERROR(K15+L15," ")</f>
        <v>0.67924528301886788</v>
      </c>
      <c r="N15" s="29">
        <f>IFERROR(data!U98/data!AB98," ")</f>
        <v>0.23636363636363636</v>
      </c>
      <c r="O15" s="31">
        <f>IFERROR(data!V98/data!AB98," ")</f>
        <v>0.52727272727272723</v>
      </c>
      <c r="P15" s="40">
        <f>IFERROR(N15+O15," ")</f>
        <v>0.76363636363636356</v>
      </c>
      <c r="Q15" s="32">
        <f>data!AC98</f>
        <v>108</v>
      </c>
      <c r="R15" s="33">
        <f>IFERROR(data!AF98/data!$AN98," ")</f>
        <v>9.0909090909090912E-2</v>
      </c>
      <c r="S15" s="30">
        <f>IFERROR(data!AG98/data!$AN98," ")</f>
        <v>0.52272727272727271</v>
      </c>
      <c r="T15" s="25">
        <f t="shared" ref="T15" si="16">IFERROR(R15+S15," ")</f>
        <v>0.61363636363636365</v>
      </c>
      <c r="U15" s="29">
        <f>IFERROR(data!AH98/data!$AO98," ")</f>
        <v>0.19565217391304349</v>
      </c>
      <c r="V15" s="31">
        <f>IFERROR(data!AI98/data!$AO98," ")</f>
        <v>0.54347826086956519</v>
      </c>
      <c r="W15" s="40">
        <f t="shared" ref="W15" si="17">IFERROR(U15+V15," ")</f>
        <v>0.73913043478260865</v>
      </c>
      <c r="X15" s="32">
        <f>data!AP98</f>
        <v>90</v>
      </c>
      <c r="Y15" s="33">
        <f>IFERROR(data!AS98/data!$BA98," ")</f>
        <v>5.3571428571428568E-2</v>
      </c>
      <c r="Z15" s="30">
        <f>IFERROR(data!AT98/data!$BA98," ")</f>
        <v>0.5892857142857143</v>
      </c>
      <c r="AA15" s="25">
        <f t="shared" si="10"/>
        <v>0.6428571428571429</v>
      </c>
      <c r="AB15" s="29">
        <f>IFERROR(data!AU98/data!$BB95," ")</f>
        <v>4.3795620437956206E-2</v>
      </c>
      <c r="AC15" s="31">
        <f>IFERROR(data!AV98/data!$BB98," ")</f>
        <v>0.46153846153846156</v>
      </c>
      <c r="AD15" s="40">
        <f t="shared" si="11"/>
        <v>0.50533408197641783</v>
      </c>
      <c r="AE15" s="104">
        <f>data!BC98</f>
        <v>95</v>
      </c>
      <c r="AF15" s="33">
        <f>IFERROR(data!BF98/data!$BN98," ")</f>
        <v>0.1111111111111111</v>
      </c>
      <c r="AG15" s="30">
        <f>IFERROR(data!BG75/data!$BN75," ")</f>
        <v>0.51648351648351654</v>
      </c>
      <c r="AH15" s="25">
        <f t="shared" si="12"/>
        <v>0.62759462759462759</v>
      </c>
      <c r="AI15" s="29">
        <f>IFERROR(data!BH75/data!$BO75," ")</f>
        <v>0.45283018867924529</v>
      </c>
      <c r="AJ15" s="31">
        <f>IFERROR(data!BI75/data!$BO75," ")</f>
        <v>0.32075471698113206</v>
      </c>
      <c r="AK15" s="40">
        <f t="shared" si="13"/>
        <v>0.77358490566037741</v>
      </c>
      <c r="AL15" s="104">
        <f>data!BP98</f>
        <v>124</v>
      </c>
      <c r="AM15" s="33">
        <f>IFERROR(data!BQ98/data!$BY98," ")</f>
        <v>0.31168831168831168</v>
      </c>
      <c r="AN15" s="30">
        <f>IFERROR(data!BR98/data!$BY98," ")</f>
        <v>0.1038961038961039</v>
      </c>
      <c r="AO15" s="25">
        <f t="shared" si="14"/>
        <v>0.41558441558441561</v>
      </c>
      <c r="AP15" s="29">
        <f>IFERROR(data!BU98/data!$BZ98," ")</f>
        <v>0.27272727272727271</v>
      </c>
      <c r="AQ15" s="31">
        <f>IFERROR(data!BV75/data!$BZ75," ")</f>
        <v>0.48484848484848486</v>
      </c>
      <c r="AR15" s="40">
        <f t="shared" si="15"/>
        <v>0.75757575757575757</v>
      </c>
      <c r="AS15" s="32">
        <f>data!CA98</f>
        <v>110</v>
      </c>
    </row>
    <row r="16" spans="1:46" s="34" customFormat="1" x14ac:dyDescent="0.25">
      <c r="A16" s="27"/>
      <c r="B16" s="28"/>
      <c r="C16" s="28" t="s">
        <v>125</v>
      </c>
      <c r="D16" s="33">
        <f>IFERROR(data!F99/data!N99," ")</f>
        <v>0.36585365853658536</v>
      </c>
      <c r="E16" s="30">
        <f>IFERROR(data!G99/data!N99," ")</f>
        <v>0.46341463414634149</v>
      </c>
      <c r="F16" s="25">
        <f>IFERROR(D16+E16," ")</f>
        <v>0.8292682926829269</v>
      </c>
      <c r="G16" s="29">
        <f>IFERROR(data!H99/data!O99," ")</f>
        <v>0.33333333333333331</v>
      </c>
      <c r="H16" s="31">
        <f>IFERROR(data!I99/data!O99," ")</f>
        <v>0.33333333333333331</v>
      </c>
      <c r="I16" s="40">
        <f>IFERROR(G16+H16," ")</f>
        <v>0.66666666666666663</v>
      </c>
      <c r="J16" s="32">
        <f>data!P99</f>
        <v>44</v>
      </c>
      <c r="K16" s="33">
        <f>IFERROR(data!S99/data!AA99," ")</f>
        <v>0.23076923076923078</v>
      </c>
      <c r="L16" s="30">
        <f>IFERROR(data!T99/data!AA99," ")</f>
        <v>0.46153846153846156</v>
      </c>
      <c r="M16" s="25">
        <f>IFERROR(K16+L16," ")</f>
        <v>0.69230769230769229</v>
      </c>
      <c r="N16" s="29" t="str">
        <f>IFERROR(data!U99/data!AB99," ")</f>
        <v xml:space="preserve"> </v>
      </c>
      <c r="O16" s="31" t="str">
        <f>IFERROR(data!V99/data!AB99," ")</f>
        <v xml:space="preserve"> </v>
      </c>
      <c r="P16" s="40" t="str">
        <f>IFERROR(N16+O16," ")</f>
        <v xml:space="preserve"> </v>
      </c>
      <c r="Q16" s="32">
        <f>data!AC99</f>
        <v>26</v>
      </c>
      <c r="R16" s="33">
        <f>IFERROR(data!AF99/data!$AN99," ")</f>
        <v>0.26829268292682928</v>
      </c>
      <c r="S16" s="30">
        <f>IFERROR(data!AG99/data!$AN99," ")</f>
        <v>0.53658536585365857</v>
      </c>
      <c r="T16" s="25">
        <f t="shared" ref="T16" si="18">IFERROR(R16+S16," ")</f>
        <v>0.80487804878048785</v>
      </c>
      <c r="U16" s="29">
        <f>IFERROR(data!AH99/data!$AO99," ")</f>
        <v>0.5</v>
      </c>
      <c r="V16" s="31">
        <f>IFERROR(data!AI99/data!$AO99," ")</f>
        <v>0.25</v>
      </c>
      <c r="W16" s="40">
        <f t="shared" ref="W16" si="19">IFERROR(U16+V16," ")</f>
        <v>0.75</v>
      </c>
      <c r="X16" s="32">
        <f>data!AP99</f>
        <v>45</v>
      </c>
      <c r="Y16" s="33">
        <f>IFERROR(data!AS99/data!$BA99," ")</f>
        <v>0.32500000000000001</v>
      </c>
      <c r="Z16" s="30">
        <f>IFERROR(data!AT99/data!$BA99," ")</f>
        <v>0.52500000000000002</v>
      </c>
      <c r="AA16" s="25">
        <f t="shared" ref="AA16" si="20">IFERROR(Y16+Z16," ")</f>
        <v>0.85000000000000009</v>
      </c>
      <c r="AB16" s="29" t="str">
        <f>IFERROR(data!AU99/data!$BB96," ")</f>
        <v xml:space="preserve"> </v>
      </c>
      <c r="AC16" s="31">
        <f>IFERROR(data!AV99/data!$BB99," ")</f>
        <v>0</v>
      </c>
      <c r="AD16" s="40" t="str">
        <f t="shared" ref="AD16" si="21">IFERROR(AB16+AC16," ")</f>
        <v xml:space="preserve"> </v>
      </c>
      <c r="AE16" s="104">
        <f>data!BC99</f>
        <v>41</v>
      </c>
      <c r="AF16" s="33">
        <f>IFERROR(data!BF99/data!$BN99," ")</f>
        <v>0.47368421052631576</v>
      </c>
      <c r="AG16" s="30">
        <f>IFERROR(data!BG99/data!$BN99," ")</f>
        <v>0.42105263157894735</v>
      </c>
      <c r="AH16" s="25">
        <f t="shared" si="12"/>
        <v>0.89473684210526305</v>
      </c>
      <c r="AI16" s="29">
        <f>IFERROR(data!BH99/data!$BO99," ")</f>
        <v>1</v>
      </c>
      <c r="AJ16" s="31">
        <f>IFERROR(data!BI99/data!$BO99," ")</f>
        <v>0</v>
      </c>
      <c r="AK16" s="40">
        <f t="shared" si="13"/>
        <v>1</v>
      </c>
      <c r="AL16" s="104">
        <f>data!BP99</f>
        <v>20</v>
      </c>
      <c r="AM16" s="33">
        <f>IFERROR(data!BQ99/data!$BY99," ")</f>
        <v>0.11764705882352941</v>
      </c>
      <c r="AN16" s="30">
        <f>IFERROR(data!BR99/data!$BY99," ")</f>
        <v>0</v>
      </c>
      <c r="AO16" s="25">
        <f t="shared" si="14"/>
        <v>0.11764705882352941</v>
      </c>
      <c r="AP16" s="29" t="str">
        <f>IFERROR(data!BU99/data!$BZ99," ")</f>
        <v xml:space="preserve"> </v>
      </c>
      <c r="AQ16" s="31" t="str">
        <f>IFERROR(data!BV99/data!$BZ99," ")</f>
        <v xml:space="preserve"> </v>
      </c>
      <c r="AR16" s="40"/>
      <c r="AS16" s="32">
        <f>data!CA99</f>
        <v>17</v>
      </c>
    </row>
    <row r="17" spans="1:45" s="62" customFormat="1" ht="15.75" thickBot="1" x14ac:dyDescent="0.3">
      <c r="A17" s="41" t="s">
        <v>112</v>
      </c>
      <c r="B17" s="46"/>
      <c r="C17" s="46"/>
      <c r="D17" s="57">
        <f>data!F76/data!N76</f>
        <v>0.17748091603053434</v>
      </c>
      <c r="E17" s="58">
        <f>data!G76/data!N76</f>
        <v>0.5992366412213741</v>
      </c>
      <c r="F17" s="43">
        <f t="shared" ref="F17" si="22">D17+E17</f>
        <v>0.7767175572519085</v>
      </c>
      <c r="G17" s="59">
        <f>data!H76/data!O76</f>
        <v>0.14285714285714285</v>
      </c>
      <c r="H17" s="60">
        <f>data!I76/data!O76</f>
        <v>0.6470588235294118</v>
      </c>
      <c r="I17" s="44">
        <f t="shared" ref="I17" si="23">G17+H17</f>
        <v>0.7899159663865547</v>
      </c>
      <c r="J17" s="73">
        <f>data!P76</f>
        <v>762</v>
      </c>
      <c r="K17" s="57">
        <f>data!S76/data!AA76</f>
        <v>0.16594827586206898</v>
      </c>
      <c r="L17" s="58">
        <f>data!T76/data!AA76</f>
        <v>0.61637931034482762</v>
      </c>
      <c r="M17" s="43">
        <f t="shared" ref="M17" si="24">K17+L17</f>
        <v>0.78232758620689657</v>
      </c>
      <c r="N17" s="59">
        <f>data!U76/data!AB76</f>
        <v>8.7499999999999994E-2</v>
      </c>
      <c r="O17" s="60">
        <f>data!V76/data!AB76</f>
        <v>0.72916666666666663</v>
      </c>
      <c r="P17" s="44">
        <f t="shared" ref="P17" si="25">N17+O17</f>
        <v>0.81666666666666665</v>
      </c>
      <c r="Q17" s="73">
        <f>data!AC76</f>
        <v>704</v>
      </c>
      <c r="R17" s="57">
        <f>IFERROR(data!AF76/data!$AN76," ")</f>
        <v>0.15915119363395225</v>
      </c>
      <c r="S17" s="58">
        <f>IFERROR(data!AG76/data!$AN76," ")</f>
        <v>0.64456233421750664</v>
      </c>
      <c r="T17" s="43">
        <f t="shared" ref="T17" si="26">IFERROR(R17+S17," ")</f>
        <v>0.80371352785145889</v>
      </c>
      <c r="U17" s="59">
        <f>IFERROR(data!AH76/data!$AO76," ")</f>
        <v>0.1099476439790576</v>
      </c>
      <c r="V17" s="60">
        <f>IFERROR(data!AI76/data!$AO76," ")</f>
        <v>0.69633507853403143</v>
      </c>
      <c r="W17" s="44">
        <f t="shared" ref="W17" si="27">IFERROR(U17+V17," ")</f>
        <v>0.80628272251308908</v>
      </c>
      <c r="X17" s="73">
        <f>data!AP76</f>
        <v>568</v>
      </c>
      <c r="Y17" s="57">
        <f>IFERROR(data!AS76/data!$BA76," ")</f>
        <v>0.15921787709497207</v>
      </c>
      <c r="Z17" s="58">
        <f>IFERROR(data!AT76/data!$BA76," ")</f>
        <v>0.63687150837988826</v>
      </c>
      <c r="AA17" s="43">
        <f t="shared" si="10"/>
        <v>0.7960893854748603</v>
      </c>
      <c r="AB17" s="59">
        <f>IFERROR(data!AU76/data!$BB76," ")</f>
        <v>9.8684210526315791E-2</v>
      </c>
      <c r="AC17" s="60">
        <f>IFERROR(data!AV76/data!$BB76," ")</f>
        <v>0.65789473684210531</v>
      </c>
      <c r="AD17" s="44">
        <f t="shared" si="11"/>
        <v>0.75657894736842113</v>
      </c>
      <c r="AE17" s="110">
        <f>data!BC76</f>
        <v>510</v>
      </c>
      <c r="AF17" s="57">
        <f>IFERROR(data!BF76/data!$BN76," ")</f>
        <v>0.13513513513513514</v>
      </c>
      <c r="AG17" s="58">
        <f>IFERROR(data!BG76/data!$BN76," ")</f>
        <v>0.65110565110565111</v>
      </c>
      <c r="AH17" s="43">
        <f t="shared" si="12"/>
        <v>0.7862407862407863</v>
      </c>
      <c r="AI17" s="59">
        <f>IFERROR(data!BH76/data!$BO76," ")</f>
        <v>0.24705882352941178</v>
      </c>
      <c r="AJ17" s="60">
        <f>IFERROR(data!BI76/data!$BO76," ")</f>
        <v>0.6</v>
      </c>
      <c r="AK17" s="44">
        <f t="shared" si="13"/>
        <v>0.84705882352941175</v>
      </c>
      <c r="AL17" s="110">
        <f>data!BP76</f>
        <v>577</v>
      </c>
      <c r="AM17" s="57">
        <f>IFERROR(data!BS76/data!$BY76," ")</f>
        <v>0.14824120603015076</v>
      </c>
      <c r="AN17" s="58">
        <f>IFERROR(data!BT76/data!$BY76," ")</f>
        <v>0.66080402010050254</v>
      </c>
      <c r="AO17" s="43">
        <f t="shared" si="14"/>
        <v>0.80904522613065333</v>
      </c>
      <c r="AP17" s="59">
        <f>IFERROR(data!BU76/data!$BZ76," ")</f>
        <v>0.1038961038961039</v>
      </c>
      <c r="AQ17" s="60">
        <f>IFERROR(data!BV76/data!$BZ76," ")</f>
        <v>0.72727272727272729</v>
      </c>
      <c r="AR17" s="44">
        <f t="shared" si="15"/>
        <v>0.83116883116883122</v>
      </c>
      <c r="AS17" s="73">
        <f>data!CA76</f>
        <v>552</v>
      </c>
    </row>
    <row r="19" spans="1:45" x14ac:dyDescent="0.25">
      <c r="C19" t="s">
        <v>132</v>
      </c>
    </row>
    <row r="20" spans="1:45" x14ac:dyDescent="0.25">
      <c r="C20" s="39" t="s">
        <v>133</v>
      </c>
    </row>
    <row r="21" spans="1:45" x14ac:dyDescent="0.25">
      <c r="C21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21"/>
  <sheetViews>
    <sheetView zoomScaleNormal="100" workbookViewId="0">
      <pane xSplit="3" ySplit="6" topLeftCell="Y7" activePane="bottomRight" state="frozen"/>
      <selection activeCell="BR20" sqref="BR20"/>
      <selection pane="topRight" activeCell="BR20" sqref="BR20"/>
      <selection pane="bottomLeft" activeCell="BR20" sqref="BR20"/>
      <selection pane="bottomRight" activeCell="AS7" sqref="AS7"/>
    </sheetView>
  </sheetViews>
  <sheetFormatPr defaultRowHeight="15" x14ac:dyDescent="0.25"/>
  <cols>
    <col min="1" max="1" width="2.85546875" customWidth="1"/>
    <col min="2" max="2" width="8.140625" customWidth="1"/>
    <col min="3" max="3" width="28.42578125" customWidth="1"/>
    <col min="4" max="9" width="8.85546875" customWidth="1"/>
    <col min="10" max="10" width="5.42578125" customWidth="1"/>
    <col min="11" max="14" width="8.85546875" customWidth="1"/>
    <col min="16" max="16" width="8.85546875" customWidth="1"/>
    <col min="17" max="17" width="5.42578125" customWidth="1"/>
    <col min="18" max="21" width="8.85546875" customWidth="1"/>
    <col min="23" max="23" width="8.85546875" customWidth="1"/>
    <col min="24" max="24" width="5.42578125" customWidth="1"/>
    <col min="25" max="28" width="8.85546875" customWidth="1"/>
    <col min="30" max="30" width="8.85546875" customWidth="1"/>
    <col min="31" max="31" width="5.42578125" customWidth="1"/>
    <col min="32" max="35" width="8.85546875" customWidth="1"/>
    <col min="36" max="36" width="9.140625" customWidth="1"/>
    <col min="37" max="37" width="8.85546875" customWidth="1"/>
    <col min="38" max="38" width="5.42578125" customWidth="1"/>
  </cols>
  <sheetData>
    <row r="1" spans="1:46" ht="18.75" customHeight="1" x14ac:dyDescent="0.3">
      <c r="A1" s="1" t="s">
        <v>91</v>
      </c>
    </row>
    <row r="2" spans="1:46" ht="19.5" customHeight="1" thickBot="1" x14ac:dyDescent="0.35">
      <c r="A2" s="2" t="s">
        <v>113</v>
      </c>
    </row>
    <row r="3" spans="1:46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5"/>
      <c r="AF3" s="7" t="s">
        <v>142</v>
      </c>
      <c r="AG3" s="5"/>
      <c r="AH3" s="5"/>
      <c r="AI3" s="5"/>
      <c r="AJ3" s="5"/>
      <c r="AK3" s="5"/>
      <c r="AL3" s="6"/>
      <c r="AM3" s="7" t="s">
        <v>145</v>
      </c>
      <c r="AN3" s="5"/>
      <c r="AO3" s="5"/>
      <c r="AP3" s="5"/>
      <c r="AQ3" s="5"/>
      <c r="AR3" s="5"/>
      <c r="AS3" s="6"/>
    </row>
    <row r="4" spans="1:46" s="15" customFormat="1" ht="14.4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17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  <c r="AM4" s="14" t="s">
        <v>93</v>
      </c>
      <c r="AN4" s="11"/>
      <c r="AO4" s="11"/>
      <c r="AP4" s="11"/>
      <c r="AQ4" s="11"/>
      <c r="AR4" s="12"/>
      <c r="AS4" s="13" t="s">
        <v>94</v>
      </c>
    </row>
    <row r="5" spans="1:46" s="15" customFormat="1" ht="14.45" customHeight="1" x14ac:dyDescent="0.25">
      <c r="A5" s="8"/>
      <c r="B5" s="9"/>
      <c r="C5" s="9"/>
      <c r="D5" s="14" t="s">
        <v>95</v>
      </c>
      <c r="E5" s="17"/>
      <c r="F5" s="16"/>
      <c r="G5" s="10" t="s">
        <v>96</v>
      </c>
      <c r="H5" s="17"/>
      <c r="I5" s="16"/>
      <c r="J5" s="13" t="s">
        <v>97</v>
      </c>
      <c r="K5" s="14" t="s">
        <v>95</v>
      </c>
      <c r="L5" s="17"/>
      <c r="M5" s="16"/>
      <c r="N5" s="10" t="s">
        <v>96</v>
      </c>
      <c r="O5" s="17"/>
      <c r="P5" s="16"/>
      <c r="Q5" s="13" t="s">
        <v>97</v>
      </c>
      <c r="R5" s="14" t="s">
        <v>95</v>
      </c>
      <c r="S5" s="17"/>
      <c r="T5" s="16"/>
      <c r="U5" s="10" t="s">
        <v>96</v>
      </c>
      <c r="V5" s="17"/>
      <c r="W5" s="16"/>
      <c r="X5" s="13" t="s">
        <v>97</v>
      </c>
      <c r="Y5" s="14" t="s">
        <v>95</v>
      </c>
      <c r="Z5" s="17"/>
      <c r="AA5" s="16"/>
      <c r="AB5" s="10" t="s">
        <v>96</v>
      </c>
      <c r="AC5" s="17"/>
      <c r="AD5" s="16"/>
      <c r="AE5" s="117" t="s">
        <v>97</v>
      </c>
      <c r="AF5" s="14" t="s">
        <v>95</v>
      </c>
      <c r="AG5" s="17"/>
      <c r="AH5" s="16"/>
      <c r="AI5" s="10" t="s">
        <v>96</v>
      </c>
      <c r="AJ5" s="17"/>
      <c r="AK5" s="16"/>
      <c r="AL5" s="13" t="s">
        <v>97</v>
      </c>
      <c r="AM5" s="14" t="s">
        <v>95</v>
      </c>
      <c r="AN5" s="17"/>
      <c r="AO5" s="16"/>
      <c r="AP5" s="10" t="s">
        <v>96</v>
      </c>
      <c r="AQ5" s="17"/>
      <c r="AR5" s="16"/>
      <c r="AS5" s="13" t="s">
        <v>97</v>
      </c>
    </row>
    <row r="6" spans="1:46" s="15" customFormat="1" ht="33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121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  <c r="AM6" s="24" t="s">
        <v>98</v>
      </c>
      <c r="AN6" s="21" t="s">
        <v>99</v>
      </c>
      <c r="AO6" s="22" t="s">
        <v>100</v>
      </c>
      <c r="AP6" s="20" t="s">
        <v>98</v>
      </c>
      <c r="AQ6" s="21" t="s">
        <v>99</v>
      </c>
      <c r="AR6" s="22" t="s">
        <v>100</v>
      </c>
      <c r="AS6" s="23"/>
    </row>
    <row r="7" spans="1:46" s="34" customFormat="1" ht="15.75" thickTop="1" x14ac:dyDescent="0.25">
      <c r="A7" s="27" t="s">
        <v>114</v>
      </c>
      <c r="B7" s="96" t="s">
        <v>71</v>
      </c>
      <c r="C7" s="96" t="s">
        <v>71</v>
      </c>
      <c r="D7" s="97">
        <f>IFERROR(data!F77/data!N77," ")</f>
        <v>0.1875</v>
      </c>
      <c r="E7" s="98">
        <f>IFERROR(data!G77/data!N77," ")</f>
        <v>0.60416666666666663</v>
      </c>
      <c r="F7" s="99">
        <f>IFERROR(D7+E7," ")</f>
        <v>0.79166666666666663</v>
      </c>
      <c r="G7" s="100">
        <f>IFERROR(data!H77/data!O77," ")</f>
        <v>0.2</v>
      </c>
      <c r="H7" s="100">
        <f>IFERROR(data!I77/data!O77," ")</f>
        <v>0.48</v>
      </c>
      <c r="I7" s="101">
        <f>IFERROR(G7+H7," ")</f>
        <v>0.67999999999999994</v>
      </c>
      <c r="J7" s="102">
        <f>data!P77</f>
        <v>73</v>
      </c>
      <c r="K7" s="97">
        <f>IFERROR(data!S77/data!AA77," ")</f>
        <v>0.17241379310344829</v>
      </c>
      <c r="L7" s="98">
        <f>IFERROR(data!T77/data!AA77," ")</f>
        <v>0.58620689655172409</v>
      </c>
      <c r="M7" s="99">
        <f>IFERROR(K7+L7," ")</f>
        <v>0.75862068965517238</v>
      </c>
      <c r="N7" s="100">
        <f>IFERROR(data!U77/data!AB77," ")</f>
        <v>9.0909090909090912E-2</v>
      </c>
      <c r="O7" s="100">
        <f>IFERROR(data!V77/data!AB77," ")</f>
        <v>0.63636363636363635</v>
      </c>
      <c r="P7" s="101">
        <f>IFERROR(N7+O7," ")</f>
        <v>0.72727272727272729</v>
      </c>
      <c r="Q7" s="102">
        <f>data!AC77</f>
        <v>80</v>
      </c>
      <c r="R7" s="97">
        <f>IFERROR(data!AF77/data!$AN77," ")</f>
        <v>0.19230769230769232</v>
      </c>
      <c r="S7" s="98">
        <f>IFERROR(data!AG77/data!$AN77," ")</f>
        <v>0.63461538461538458</v>
      </c>
      <c r="T7" s="99">
        <f>IFERROR(R7+S7," ")</f>
        <v>0.82692307692307687</v>
      </c>
      <c r="U7" s="100">
        <f>IFERROR(data!AH77/data!$AO77," ")</f>
        <v>9.0909090909090912E-2</v>
      </c>
      <c r="V7" s="100">
        <f>IFERROR(data!AI77/data!$AO77," ")</f>
        <v>0.63636363636363635</v>
      </c>
      <c r="W7" s="101">
        <f>IFERROR(U7+V7," ")</f>
        <v>0.72727272727272729</v>
      </c>
      <c r="X7" s="102">
        <f>data!AP77</f>
        <v>74</v>
      </c>
      <c r="Y7" s="97">
        <f>IFERROR(data!AS77/data!$BA77," ")</f>
        <v>0.10638297872340426</v>
      </c>
      <c r="Z7" s="98">
        <f>IFERROR(data!AT77/data!$BA77," ")</f>
        <v>0.5957446808510638</v>
      </c>
      <c r="AA7" s="99">
        <f>IFERROR(Y7+Z7," ")</f>
        <v>0.7021276595744681</v>
      </c>
      <c r="AB7" s="100">
        <f>IFERROR(data!AU77/data!$BB77," ")</f>
        <v>6.8965517241379309E-2</v>
      </c>
      <c r="AC7" s="100">
        <f>IFERROR(data!AV77/data!$BB77," ")</f>
        <v>0.65517241379310343</v>
      </c>
      <c r="AD7" s="101">
        <f>IFERROR(AB7+AC7," ")</f>
        <v>0.72413793103448276</v>
      </c>
      <c r="AE7" s="120">
        <f>data!BC77</f>
        <v>76</v>
      </c>
      <c r="AF7" s="97">
        <f>IFERROR(data!BF77/data!$BN77," ")</f>
        <v>0.30158730158730157</v>
      </c>
      <c r="AG7" s="98">
        <f>IFERROR(data!BG77/data!$BN77," ")</f>
        <v>0.53968253968253965</v>
      </c>
      <c r="AH7" s="99">
        <f>(AF7+AG7)</f>
        <v>0.84126984126984117</v>
      </c>
      <c r="AI7" s="100">
        <f>(IFERROR(data!BH77/data!$BO77," "))</f>
        <v>0.14285714285714285</v>
      </c>
      <c r="AJ7" s="100">
        <f>IFERROR(data!BI77/data!$BO77," ")</f>
        <v>0.6428571428571429</v>
      </c>
      <c r="AK7" s="101">
        <f>(AI7+AJ7)</f>
        <v>0.78571428571428581</v>
      </c>
      <c r="AL7" s="120">
        <f>data!BP77</f>
        <v>105</v>
      </c>
      <c r="AM7" s="97">
        <f>IFERROR(data!BS77/data!$BY77," ")</f>
        <v>0.24752475247524752</v>
      </c>
      <c r="AN7" s="98">
        <f>IFERROR(data!BT77/data!$BY77," ")</f>
        <v>0.5643564356435643</v>
      </c>
      <c r="AO7" s="99">
        <f>(AM7+AN7)</f>
        <v>0.81188118811881183</v>
      </c>
      <c r="AP7" s="100">
        <f>IFERROR(data!BU77/data!$BZ77," ")</f>
        <v>0.13043478260869565</v>
      </c>
      <c r="AQ7" s="100">
        <f>IFERROR(data!BV77/data!$BZ77," ")</f>
        <v>0.63043478260869568</v>
      </c>
      <c r="AR7" s="101">
        <f>(AP7+AQ7)</f>
        <v>0.76086956521739135</v>
      </c>
      <c r="AS7" s="102">
        <f>data!CA77</f>
        <v>147</v>
      </c>
      <c r="AT7" s="130"/>
    </row>
    <row r="8" spans="1:46" s="34" customFormat="1" x14ac:dyDescent="0.25">
      <c r="A8" s="27"/>
      <c r="B8" s="28" t="s">
        <v>72</v>
      </c>
      <c r="C8" s="28" t="s">
        <v>73</v>
      </c>
      <c r="D8" s="33" t="str">
        <f>IFERROR(data!F78/data!N78," ")</f>
        <v xml:space="preserve"> </v>
      </c>
      <c r="E8" s="30" t="str">
        <f>IFERROR(data!G78/data!N78," ")</f>
        <v xml:space="preserve"> </v>
      </c>
      <c r="F8" s="25" t="str">
        <f t="shared" ref="F8:F15" si="0">IFERROR(D8+E8," ")</f>
        <v xml:space="preserve"> </v>
      </c>
      <c r="G8" s="29" t="str">
        <f>IFERROR(data!H78/data!O78," ")</f>
        <v xml:space="preserve"> </v>
      </c>
      <c r="H8" s="31" t="str">
        <f>IFERROR(data!I78/data!O78," ")</f>
        <v xml:space="preserve"> </v>
      </c>
      <c r="I8" s="40" t="str">
        <f t="shared" ref="I8:I15" si="1">IFERROR(G8+H8," ")</f>
        <v xml:space="preserve"> </v>
      </c>
      <c r="J8" s="47">
        <f>data!P78</f>
        <v>0</v>
      </c>
      <c r="K8" s="33">
        <f>IFERROR(data!S78/data!AA78," ")</f>
        <v>7.6923076923076927E-2</v>
      </c>
      <c r="L8" s="30">
        <f>IFERROR(data!T78/data!AA78," ")</f>
        <v>0.69230769230769229</v>
      </c>
      <c r="M8" s="25">
        <f t="shared" ref="M8:M15" si="2">IFERROR(K8+L8," ")</f>
        <v>0.76923076923076916</v>
      </c>
      <c r="N8" s="29">
        <f>IFERROR(data!U78/data!AB78," ")</f>
        <v>0.23076923076923078</v>
      </c>
      <c r="O8" s="31">
        <f>IFERROR(data!V78/data!AB78," ")</f>
        <v>0.5</v>
      </c>
      <c r="P8" s="40">
        <f t="shared" ref="P8:P15" si="3">IFERROR(N8+O8," ")</f>
        <v>0.73076923076923084</v>
      </c>
      <c r="Q8" s="47">
        <f>data!AC78</f>
        <v>39</v>
      </c>
      <c r="R8" s="33">
        <f>IFERROR(data!AF78/data!$AN78," ")</f>
        <v>0.20338983050847459</v>
      </c>
      <c r="S8" s="30">
        <f>IFERROR(data!AG78/data!$AN78," ")</f>
        <v>0.57627118644067798</v>
      </c>
      <c r="T8" s="25">
        <f t="shared" ref="T8:T17" si="4">IFERROR(R8+S8," ")</f>
        <v>0.77966101694915257</v>
      </c>
      <c r="U8" s="29">
        <f>IFERROR(data!AH78/data!$AO78," ")</f>
        <v>0.26923076923076922</v>
      </c>
      <c r="V8" s="31">
        <f>IFERROR(data!AI78/data!$AO78," ")</f>
        <v>0.65384615384615385</v>
      </c>
      <c r="W8" s="40">
        <f t="shared" ref="W8:W17" si="5">IFERROR(U8+V8," ")</f>
        <v>0.92307692307692313</v>
      </c>
      <c r="X8" s="47">
        <f>data!AP78</f>
        <v>85</v>
      </c>
      <c r="Y8" s="33">
        <f>IFERROR(data!AS78/data!$BA78," ")</f>
        <v>0.125</v>
      </c>
      <c r="Z8" s="30">
        <f>IFERROR(data!AT78/data!$BA78," ")</f>
        <v>0.625</v>
      </c>
      <c r="AA8" s="25">
        <f t="shared" ref="AA8:AA17" si="6">IFERROR(Y8+Z8," ")</f>
        <v>0.75</v>
      </c>
      <c r="AB8" s="29">
        <f>IFERROR(data!AU78/data!$BB78," ")</f>
        <v>0.13043478260869565</v>
      </c>
      <c r="AC8" s="31">
        <f>IFERROR(data!AV78/data!$BB78," ")</f>
        <v>0.73913043478260865</v>
      </c>
      <c r="AD8" s="40">
        <f t="shared" ref="AD8:AD17" si="7">IFERROR(AB8+AC8," ")</f>
        <v>0.86956521739130432</v>
      </c>
      <c r="AE8" s="114">
        <f>data!BC78</f>
        <v>79</v>
      </c>
      <c r="AF8" s="33">
        <f>IFERROR(data!BF78/data!$BN78," ")</f>
        <v>0.11267605633802817</v>
      </c>
      <c r="AG8" s="30">
        <f>IFERROR(data!BG78/data!$BN78," ")</f>
        <v>0.61971830985915488</v>
      </c>
      <c r="AH8" s="25">
        <f t="shared" ref="AH8:AH17" si="8">(AF8+AG8)</f>
        <v>0.73239436619718301</v>
      </c>
      <c r="AI8" s="29">
        <f>(IFERROR(data!BH78/data!$BO78," "))</f>
        <v>3.125E-2</v>
      </c>
      <c r="AJ8" s="31">
        <f>IFERROR(data!BI78/data!$BO78," ")</f>
        <v>0.65625</v>
      </c>
      <c r="AK8" s="40">
        <f t="shared" ref="AK8:AK17" si="9">(AI8+AJ8)</f>
        <v>0.6875</v>
      </c>
      <c r="AL8" s="114">
        <f>data!BP78</f>
        <v>103</v>
      </c>
      <c r="AM8" s="33">
        <f>IFERROR(data!BS78/data!$BY78," ")</f>
        <v>0.18461538461538463</v>
      </c>
      <c r="AN8" s="30">
        <f>IFERROR(data!BT78/data!$BY78," ")</f>
        <v>0.61538461538461542</v>
      </c>
      <c r="AO8" s="25">
        <f t="shared" ref="AO8:AO17" si="10">(AM8+AN8)</f>
        <v>0.8</v>
      </c>
      <c r="AP8" s="29">
        <f>IFERROR(data!BU78/data!$BZ78," ")</f>
        <v>0.19047619047619047</v>
      </c>
      <c r="AQ8" s="31">
        <f>IFERROR(data!BV78/data!$BZ78," ")</f>
        <v>0.7142857142857143</v>
      </c>
      <c r="AR8" s="40">
        <f t="shared" ref="AR8:AR17" si="11">(AP8+AQ8)</f>
        <v>0.90476190476190477</v>
      </c>
      <c r="AS8" s="47">
        <f>data!CA78</f>
        <v>86</v>
      </c>
    </row>
    <row r="9" spans="1:46" s="34" customFormat="1" x14ac:dyDescent="0.25">
      <c r="A9" s="27"/>
      <c r="B9" s="28"/>
      <c r="C9" s="28" t="s">
        <v>74</v>
      </c>
      <c r="D9" s="33" t="str">
        <f>IFERROR(data!F79/data!N79," ")</f>
        <v xml:space="preserve"> </v>
      </c>
      <c r="E9" s="30" t="str">
        <f>IFERROR(data!G79/data!N79," ")</f>
        <v xml:space="preserve"> </v>
      </c>
      <c r="F9" s="25" t="str">
        <f t="shared" si="0"/>
        <v xml:space="preserve"> </v>
      </c>
      <c r="G9" s="29" t="str">
        <f>IFERROR(data!H79/data!O79," ")</f>
        <v xml:space="preserve"> </v>
      </c>
      <c r="H9" s="31" t="str">
        <f>IFERROR(data!I79/data!O79," ")</f>
        <v xml:space="preserve"> </v>
      </c>
      <c r="I9" s="40" t="str">
        <f t="shared" si="1"/>
        <v xml:space="preserve"> </v>
      </c>
      <c r="J9" s="47">
        <f>data!P79</f>
        <v>0</v>
      </c>
      <c r="K9" s="33">
        <f>IFERROR(data!S79/data!AA79," ")</f>
        <v>0.63636363636363635</v>
      </c>
      <c r="L9" s="30">
        <f>IFERROR(data!T79/data!AA79," ")</f>
        <v>0</v>
      </c>
      <c r="M9" s="25">
        <f t="shared" si="2"/>
        <v>0.63636363636363635</v>
      </c>
      <c r="N9" s="29" t="str">
        <f>IFERROR(data!U79/data!AB79," ")</f>
        <v xml:space="preserve"> </v>
      </c>
      <c r="O9" s="31" t="str">
        <f>IFERROR(data!V79/data!AB79," ")</f>
        <v xml:space="preserve"> </v>
      </c>
      <c r="P9" s="40" t="str">
        <f t="shared" si="3"/>
        <v xml:space="preserve"> </v>
      </c>
      <c r="Q9" s="47">
        <f>data!AC79</f>
        <v>33</v>
      </c>
      <c r="R9" s="33" t="str">
        <f>IFERROR(data!AF79/data!$AN79," ")</f>
        <v xml:space="preserve"> </v>
      </c>
      <c r="S9" s="30" t="str">
        <f>IFERROR(data!AG79/data!$AN79," ")</f>
        <v xml:space="preserve"> </v>
      </c>
      <c r="T9" s="25" t="str">
        <f t="shared" si="4"/>
        <v xml:space="preserve"> </v>
      </c>
      <c r="U9" s="29" t="str">
        <f>IFERROR(data!AH79/data!$AO79," ")</f>
        <v xml:space="preserve"> </v>
      </c>
      <c r="V9" s="31" t="str">
        <f>IFERROR(data!AI79/data!$AO79," ")</f>
        <v xml:space="preserve"> </v>
      </c>
      <c r="W9" s="40" t="str">
        <f t="shared" si="5"/>
        <v xml:space="preserve"> </v>
      </c>
      <c r="X9" s="47">
        <f>data!AP79</f>
        <v>0</v>
      </c>
      <c r="Y9" s="33" t="str">
        <f>IFERROR(data!AS79/data!$BA79," ")</f>
        <v xml:space="preserve"> </v>
      </c>
      <c r="Z9" s="30" t="str">
        <f>IFERROR(data!AT79/data!$BA79," ")</f>
        <v xml:space="preserve"> </v>
      </c>
      <c r="AA9" s="25" t="str">
        <f t="shared" si="6"/>
        <v xml:space="preserve"> </v>
      </c>
      <c r="AB9" s="29" t="str">
        <f>IFERROR(data!AU79/data!$BB79," ")</f>
        <v xml:space="preserve"> </v>
      </c>
      <c r="AC9" s="31" t="str">
        <f>IFERROR(data!AV79/data!$BB79," ")</f>
        <v xml:space="preserve"> </v>
      </c>
      <c r="AD9" s="40" t="str">
        <f t="shared" si="7"/>
        <v xml:space="preserve"> </v>
      </c>
      <c r="AE9" s="114">
        <f>data!BC79</f>
        <v>0</v>
      </c>
      <c r="AF9" s="33" t="str">
        <f>IFERROR(data!BF79/data!$BN79," ")</f>
        <v xml:space="preserve"> </v>
      </c>
      <c r="AG9" s="30" t="str">
        <f>IFERROR(data!BG79/data!$BN79," ")</f>
        <v xml:space="preserve"> </v>
      </c>
      <c r="AH9" s="25"/>
      <c r="AI9" s="29" t="str">
        <f>(IFERROR(data!BH79/data!$BO79," "))</f>
        <v xml:space="preserve"> </v>
      </c>
      <c r="AJ9" s="31" t="str">
        <f>IFERROR(data!BI79/data!$BO79," ")</f>
        <v xml:space="preserve"> </v>
      </c>
      <c r="AK9" s="40"/>
      <c r="AL9" s="114">
        <f>data!BP79</f>
        <v>0</v>
      </c>
      <c r="AM9" s="33" t="str">
        <f>IFERROR(data!BS79/data!$BY79," ")</f>
        <v xml:space="preserve"> </v>
      </c>
      <c r="AN9" s="30" t="str">
        <f>IFERROR(data!BT79/data!$BY79," ")</f>
        <v xml:space="preserve"> </v>
      </c>
      <c r="AO9" s="25" t="str">
        <f>IFERROR((AM9+AN9)," ")</f>
        <v xml:space="preserve"> </v>
      </c>
      <c r="AP9" s="29" t="str">
        <f>IFERROR(data!BU79/data!$BZ79," ")</f>
        <v xml:space="preserve"> </v>
      </c>
      <c r="AQ9" s="31" t="str">
        <f>IFERROR(data!BV79/data!$BZ79," ")</f>
        <v xml:space="preserve"> </v>
      </c>
      <c r="AR9" s="25" t="str">
        <f>IFERROR((AP9+AQ9)," ")</f>
        <v xml:space="preserve"> </v>
      </c>
      <c r="AS9" s="47">
        <f>data!CA79</f>
        <v>0</v>
      </c>
    </row>
    <row r="10" spans="1:46" s="34" customFormat="1" x14ac:dyDescent="0.25">
      <c r="A10" s="27"/>
      <c r="B10" s="65"/>
      <c r="C10" s="65" t="s">
        <v>90</v>
      </c>
      <c r="D10" s="72" t="str">
        <f>IFERROR(data!F80/data!N80," ")</f>
        <v xml:space="preserve"> </v>
      </c>
      <c r="E10" s="67" t="str">
        <f>IFERROR(data!G80/data!N80," ")</f>
        <v xml:space="preserve"> </v>
      </c>
      <c r="F10" s="68" t="str">
        <f t="shared" si="0"/>
        <v xml:space="preserve"> </v>
      </c>
      <c r="G10" s="66" t="str">
        <f>IFERROR(data!H80/data!O80," ")</f>
        <v xml:space="preserve"> </v>
      </c>
      <c r="H10" s="69" t="str">
        <f>IFERROR(data!I80/data!O80," ")</f>
        <v xml:space="preserve"> </v>
      </c>
      <c r="I10" s="70" t="str">
        <f t="shared" si="1"/>
        <v xml:space="preserve"> </v>
      </c>
      <c r="J10" s="75">
        <f>data!P80</f>
        <v>0</v>
      </c>
      <c r="K10" s="72">
        <f>IFERROR(data!S80/data!AA80," ")</f>
        <v>0.47826086956521741</v>
      </c>
      <c r="L10" s="67">
        <f>IFERROR(data!T80/data!AA80," ")</f>
        <v>0.19565217391304349</v>
      </c>
      <c r="M10" s="68">
        <f t="shared" si="2"/>
        <v>0.67391304347826086</v>
      </c>
      <c r="N10" s="66">
        <f>IFERROR(data!U80/data!AB80," ")</f>
        <v>0.23076923076923078</v>
      </c>
      <c r="O10" s="69">
        <f>IFERROR(data!V80/data!AB80," ")</f>
        <v>0.5</v>
      </c>
      <c r="P10" s="70">
        <f t="shared" si="3"/>
        <v>0.73076923076923084</v>
      </c>
      <c r="Q10" s="75">
        <f>data!AC80</f>
        <v>72</v>
      </c>
      <c r="R10" s="72">
        <f>IFERROR(data!AF80/data!$AN80," ")</f>
        <v>0.20338983050847459</v>
      </c>
      <c r="S10" s="67">
        <f>IFERROR(data!AG80/data!$AN80," ")</f>
        <v>0.57627118644067798</v>
      </c>
      <c r="T10" s="68">
        <f t="shared" si="4"/>
        <v>0.77966101694915257</v>
      </c>
      <c r="U10" s="66">
        <f>IFERROR(data!AH80/data!$AO80," ")</f>
        <v>0.26923076923076922</v>
      </c>
      <c r="V10" s="69">
        <f>IFERROR(data!AI80/data!$AO80," ")</f>
        <v>0.65384615384615385</v>
      </c>
      <c r="W10" s="70">
        <f t="shared" si="5"/>
        <v>0.92307692307692313</v>
      </c>
      <c r="X10" s="75">
        <f>data!AP80</f>
        <v>85</v>
      </c>
      <c r="Y10" s="72">
        <f>IFERROR(data!AS80/data!$BA80," ")</f>
        <v>0.125</v>
      </c>
      <c r="Z10" s="67">
        <f>IFERROR(data!AT80/data!$BA80," ")</f>
        <v>0.625</v>
      </c>
      <c r="AA10" s="68">
        <f t="shared" si="6"/>
        <v>0.75</v>
      </c>
      <c r="AB10" s="66">
        <f>IFERROR(data!AU80/data!$BB80," ")</f>
        <v>0.13043478260869565</v>
      </c>
      <c r="AC10" s="69">
        <f>IFERROR(data!AV80/data!$BB80," ")</f>
        <v>0.73913043478260865</v>
      </c>
      <c r="AD10" s="70">
        <f t="shared" si="7"/>
        <v>0.86956521739130432</v>
      </c>
      <c r="AE10" s="115">
        <f>data!BC80</f>
        <v>79</v>
      </c>
      <c r="AF10" s="72">
        <f>IFERROR(data!BF80/data!$BN80," ")</f>
        <v>0.11267605633802817</v>
      </c>
      <c r="AG10" s="67">
        <f>IFERROR(data!BG80/data!$BN80," ")</f>
        <v>0.61971830985915488</v>
      </c>
      <c r="AH10" s="68">
        <f t="shared" si="8"/>
        <v>0.73239436619718301</v>
      </c>
      <c r="AI10" s="66">
        <f>(IFERROR(data!BH80/data!$BO80," "))</f>
        <v>3.125E-2</v>
      </c>
      <c r="AJ10" s="69">
        <f>IFERROR(data!BI80/data!$BO80," ")</f>
        <v>0.65625</v>
      </c>
      <c r="AK10" s="70">
        <f t="shared" si="9"/>
        <v>0.6875</v>
      </c>
      <c r="AL10" s="115">
        <f>data!BP80</f>
        <v>103</v>
      </c>
      <c r="AM10" s="72">
        <f>IFERROR(data!BS80/data!$BY80," ")</f>
        <v>0.18461538461538463</v>
      </c>
      <c r="AN10" s="67">
        <f>IFERROR(data!BT80/data!$BY80," ")</f>
        <v>0.61538461538461542</v>
      </c>
      <c r="AO10" s="68">
        <f t="shared" si="10"/>
        <v>0.8</v>
      </c>
      <c r="AP10" s="66">
        <f>IFERROR(data!BU80/data!$BZ80," ")</f>
        <v>0.19047619047619047</v>
      </c>
      <c r="AQ10" s="69">
        <f>IFERROR(data!BV80/data!$BZ80," ")</f>
        <v>0.7142857142857143</v>
      </c>
      <c r="AR10" s="70">
        <f t="shared" si="11"/>
        <v>0.90476190476190477</v>
      </c>
      <c r="AS10" s="75">
        <f>data!CA80</f>
        <v>86</v>
      </c>
    </row>
    <row r="11" spans="1:46" s="34" customFormat="1" x14ac:dyDescent="0.25">
      <c r="A11" s="27"/>
      <c r="B11" s="42" t="s">
        <v>75</v>
      </c>
      <c r="C11" s="42" t="s">
        <v>76</v>
      </c>
      <c r="D11" s="93">
        <f>IFERROR(data!F81/data!N81," ")</f>
        <v>0.21739130434782608</v>
      </c>
      <c r="E11" s="90">
        <f>IFERROR(data!G81/data!N81," ")</f>
        <v>0.53140096618357491</v>
      </c>
      <c r="F11" s="55">
        <f t="shared" si="0"/>
        <v>0.74879227053140096</v>
      </c>
      <c r="G11" s="89">
        <f>IFERROR(data!H81/data!O81," ")</f>
        <v>0.12658227848101267</v>
      </c>
      <c r="H11" s="94">
        <f>IFERROR(data!I81/data!O81," ")</f>
        <v>0.67088607594936711</v>
      </c>
      <c r="I11" s="56">
        <f t="shared" si="1"/>
        <v>0.79746835443037978</v>
      </c>
      <c r="J11" s="95">
        <f>data!P81</f>
        <v>286</v>
      </c>
      <c r="K11" s="93">
        <f>IFERROR(data!S81/data!AA81," ")</f>
        <v>0.32330827067669171</v>
      </c>
      <c r="L11" s="90">
        <f>IFERROR(data!T81/data!AA81," ")</f>
        <v>0.55639097744360899</v>
      </c>
      <c r="M11" s="55">
        <f t="shared" si="2"/>
        <v>0.87969924812030076</v>
      </c>
      <c r="N11" s="89">
        <f>IFERROR(data!U81/data!AB81," ")</f>
        <v>0.15584415584415584</v>
      </c>
      <c r="O11" s="94">
        <f>IFERROR(data!V81/data!AB81," ")</f>
        <v>0.7142857142857143</v>
      </c>
      <c r="P11" s="56">
        <f t="shared" si="3"/>
        <v>0.87012987012987009</v>
      </c>
      <c r="Q11" s="95">
        <f>data!AC81</f>
        <v>210</v>
      </c>
      <c r="R11" s="93">
        <f>IFERROR(data!AF81/data!$AN81," ")</f>
        <v>0.21367521367521367</v>
      </c>
      <c r="S11" s="90">
        <f>IFERROR(data!AG81/data!$AN81," ")</f>
        <v>0.52991452991452992</v>
      </c>
      <c r="T11" s="55">
        <f t="shared" si="4"/>
        <v>0.74358974358974361</v>
      </c>
      <c r="U11" s="89">
        <f>IFERROR(data!AH81/data!$AO81," ")</f>
        <v>0.13207547169811321</v>
      </c>
      <c r="V11" s="94">
        <f>IFERROR(data!AI81/data!$AO81," ")</f>
        <v>0.58490566037735847</v>
      </c>
      <c r="W11" s="56">
        <f t="shared" si="5"/>
        <v>0.71698113207547165</v>
      </c>
      <c r="X11" s="95">
        <f>data!AP81</f>
        <v>170</v>
      </c>
      <c r="Y11" s="93">
        <f>IFERROR(data!AS81/data!$BA81," ")</f>
        <v>0.30769230769230771</v>
      </c>
      <c r="Z11" s="90">
        <f>IFERROR(data!AT81/data!$BA81," ")</f>
        <v>0.46153846153846156</v>
      </c>
      <c r="AA11" s="55">
        <f t="shared" si="6"/>
        <v>0.76923076923076927</v>
      </c>
      <c r="AB11" s="89">
        <f>IFERROR(data!AU81/data!$BB81," ")</f>
        <v>0.17499999999999999</v>
      </c>
      <c r="AC11" s="94">
        <f>IFERROR(data!AV81/data!$BB81," ")</f>
        <v>0.55000000000000004</v>
      </c>
      <c r="AD11" s="56">
        <f t="shared" si="7"/>
        <v>0.72500000000000009</v>
      </c>
      <c r="AE11" s="116">
        <f>data!BC81</f>
        <v>144</v>
      </c>
      <c r="AF11" s="93">
        <f>IFERROR(data!BF81/data!$BN81," ")</f>
        <v>0.23880597014925373</v>
      </c>
      <c r="AG11" s="90">
        <f>IFERROR(data!BG81/data!$BN81," ")</f>
        <v>0.56716417910447758</v>
      </c>
      <c r="AH11" s="55">
        <f t="shared" si="8"/>
        <v>0.80597014925373134</v>
      </c>
      <c r="AI11" s="89">
        <f>(IFERROR(data!BH81/data!$BO81," "))</f>
        <v>0.16981132075471697</v>
      </c>
      <c r="AJ11" s="94">
        <f>IFERROR(data!BI81/data!$BO81," ")</f>
        <v>0.49056603773584906</v>
      </c>
      <c r="AK11" s="56">
        <f t="shared" si="9"/>
        <v>0.660377358490566</v>
      </c>
      <c r="AL11" s="116">
        <f>data!BP81</f>
        <v>120</v>
      </c>
      <c r="AM11" s="93">
        <f>IFERROR(data!BS81/data!$BY81," ")</f>
        <v>0.24193548387096775</v>
      </c>
      <c r="AN11" s="90">
        <f>IFERROR(data!BT81/data!$BY81," ")</f>
        <v>0.61290322580645162</v>
      </c>
      <c r="AO11" s="55">
        <f t="shared" si="10"/>
        <v>0.85483870967741937</v>
      </c>
      <c r="AP11" s="89">
        <f>IFERROR(data!BU81/data!$BZ81," ")</f>
        <v>3.4482758620689655E-2</v>
      </c>
      <c r="AQ11" s="94">
        <f>IFERROR(data!BV81/data!$BZ81," ")</f>
        <v>0.89655172413793105</v>
      </c>
      <c r="AR11" s="56">
        <f t="shared" si="11"/>
        <v>0.93103448275862066</v>
      </c>
      <c r="AS11" s="95">
        <f>data!CA81</f>
        <v>91</v>
      </c>
    </row>
    <row r="12" spans="1:46" s="34" customFormat="1" x14ac:dyDescent="0.25">
      <c r="A12" s="27"/>
      <c r="B12" s="28" t="s">
        <v>77</v>
      </c>
      <c r="C12" s="28" t="s">
        <v>141</v>
      </c>
      <c r="D12" s="33"/>
      <c r="E12" s="30"/>
      <c r="F12" s="25"/>
      <c r="G12" s="29"/>
      <c r="H12" s="31"/>
      <c r="I12" s="40"/>
      <c r="J12" s="47"/>
      <c r="K12" s="33"/>
      <c r="L12" s="30"/>
      <c r="M12" s="25"/>
      <c r="N12" s="29"/>
      <c r="O12" s="31"/>
      <c r="P12" s="40"/>
      <c r="Q12" s="47"/>
      <c r="R12" s="33"/>
      <c r="S12" s="30"/>
      <c r="T12" s="25"/>
      <c r="U12" s="29"/>
      <c r="V12" s="31"/>
      <c r="W12" s="40"/>
      <c r="X12" s="47"/>
      <c r="Y12" s="33"/>
      <c r="Z12" s="30"/>
      <c r="AA12" s="25"/>
      <c r="AB12" s="29"/>
      <c r="AC12" s="31"/>
      <c r="AD12" s="40"/>
      <c r="AE12" s="114"/>
      <c r="AF12" s="33" t="str">
        <f>IFERROR(data!BF82/data!$BN82," ")</f>
        <v xml:space="preserve"> </v>
      </c>
      <c r="AG12" s="30" t="str">
        <f>IFERROR(data!BG82/data!$BN82," ")</f>
        <v xml:space="preserve"> </v>
      </c>
      <c r="AH12" s="25"/>
      <c r="AI12" s="29">
        <f>(IFERROR(data!BH82/data!$BO82," "))</f>
        <v>0</v>
      </c>
      <c r="AJ12" s="31">
        <f>IFERROR(data!BI82/data!$BO82," ")</f>
        <v>0</v>
      </c>
      <c r="AK12" s="40">
        <f t="shared" si="9"/>
        <v>0</v>
      </c>
      <c r="AL12" s="114">
        <f>data!BP82</f>
        <v>4</v>
      </c>
      <c r="AM12" s="33">
        <f>IFERROR(data!BS82/data!$BY82," ")</f>
        <v>0</v>
      </c>
      <c r="AN12" s="30">
        <f>IFERROR(data!BT82/data!$BY82," ")</f>
        <v>1</v>
      </c>
      <c r="AO12" s="25">
        <f t="shared" si="10"/>
        <v>1</v>
      </c>
      <c r="AP12" s="29">
        <f>IFERROR(data!BU82/data!$BZ82," ")</f>
        <v>0</v>
      </c>
      <c r="AQ12" s="31">
        <f>IFERROR(data!BV82/data!$BZ82," ")</f>
        <v>0.5</v>
      </c>
      <c r="AR12" s="40">
        <f t="shared" si="11"/>
        <v>0.5</v>
      </c>
      <c r="AS12" s="47">
        <f>data!CA82</f>
        <v>3</v>
      </c>
    </row>
    <row r="13" spans="1:46" s="28" customFormat="1" x14ac:dyDescent="0.25">
      <c r="A13" s="27"/>
      <c r="C13" s="28" t="s">
        <v>78</v>
      </c>
      <c r="D13" s="33">
        <f>IFERROR(data!F83/data!N83," ")</f>
        <v>0.14285714285714285</v>
      </c>
      <c r="E13" s="30">
        <f>IFERROR(data!G83/data!N83," ")</f>
        <v>0.5714285714285714</v>
      </c>
      <c r="F13" s="25">
        <f t="shared" si="0"/>
        <v>0.71428571428571419</v>
      </c>
      <c r="G13" s="29">
        <f>IFERROR(data!H83/data!O83," ")</f>
        <v>0</v>
      </c>
      <c r="H13" s="31">
        <f>IFERROR(data!I83/data!O83," ")</f>
        <v>0.46153846153846156</v>
      </c>
      <c r="I13" s="40">
        <f t="shared" si="1"/>
        <v>0.46153846153846156</v>
      </c>
      <c r="J13" s="47">
        <f>data!P83</f>
        <v>20</v>
      </c>
      <c r="K13" s="33">
        <f>IFERROR(data!S83/data!AA83," ")</f>
        <v>0.1111111111111111</v>
      </c>
      <c r="L13" s="30">
        <f>IFERROR(data!T83/data!AA83," ")</f>
        <v>0.66666666666666663</v>
      </c>
      <c r="M13" s="25">
        <f t="shared" si="2"/>
        <v>0.77777777777777768</v>
      </c>
      <c r="N13" s="29">
        <f>IFERROR(data!U83/data!AB83," ")</f>
        <v>0</v>
      </c>
      <c r="O13" s="31">
        <f>IFERROR(data!V83/data!AB83," ")</f>
        <v>0.53846153846153844</v>
      </c>
      <c r="P13" s="40">
        <f t="shared" si="3"/>
        <v>0.53846153846153844</v>
      </c>
      <c r="Q13" s="47">
        <f>data!AC83</f>
        <v>22</v>
      </c>
      <c r="R13" s="33">
        <f>IFERROR(data!AF83/data!$AN83," ")</f>
        <v>0.5714285714285714</v>
      </c>
      <c r="S13" s="30">
        <f>IFERROR(data!AG83/data!$AN83," ")</f>
        <v>0.42857142857142855</v>
      </c>
      <c r="T13" s="25">
        <f t="shared" si="4"/>
        <v>1</v>
      </c>
      <c r="U13" s="29">
        <f>IFERROR(data!AH83/data!$AO83," ")</f>
        <v>7.6923076923076927E-2</v>
      </c>
      <c r="V13" s="31">
        <f>IFERROR(data!AI83/data!$AO83," ")</f>
        <v>0.53846153846153844</v>
      </c>
      <c r="W13" s="40">
        <f t="shared" si="5"/>
        <v>0.61538461538461542</v>
      </c>
      <c r="X13" s="47">
        <f>data!AP83</f>
        <v>20</v>
      </c>
      <c r="Y13" s="33">
        <f>IFERROR(data!AS83/data!$BA83," ")</f>
        <v>0.4</v>
      </c>
      <c r="Z13" s="30">
        <f>IFERROR(data!AT83/data!$BA83," ")</f>
        <v>0.2</v>
      </c>
      <c r="AA13" s="25">
        <f t="shared" si="6"/>
        <v>0.60000000000000009</v>
      </c>
      <c r="AB13" s="29">
        <f>IFERROR(data!AU83/data!$BB83," ")</f>
        <v>0</v>
      </c>
      <c r="AC13" s="31">
        <f>IFERROR(data!AV83/data!$BB83," ")</f>
        <v>1</v>
      </c>
      <c r="AD13" s="40">
        <f t="shared" si="7"/>
        <v>1</v>
      </c>
      <c r="AE13" s="114">
        <f>data!BC83</f>
        <v>13</v>
      </c>
      <c r="AF13" s="33">
        <f>IFERROR(data!BF83/data!$BN83," ")</f>
        <v>0</v>
      </c>
      <c r="AG13" s="30">
        <f>IFERROR(data!BG83/data!$BN83," ")</f>
        <v>1</v>
      </c>
      <c r="AH13" s="25">
        <f t="shared" si="8"/>
        <v>1</v>
      </c>
      <c r="AI13" s="29">
        <f>(IFERROR(data!BH83/data!$BO83," "))</f>
        <v>0</v>
      </c>
      <c r="AJ13" s="31">
        <f>IFERROR(data!BI83/data!$BO83," ")</f>
        <v>0.625</v>
      </c>
      <c r="AK13" s="40">
        <f t="shared" si="9"/>
        <v>0.625</v>
      </c>
      <c r="AL13" s="114">
        <f>data!BP83</f>
        <v>10</v>
      </c>
      <c r="AM13" s="33">
        <f>IFERROR(data!BS83/data!$BY83," ")</f>
        <v>0</v>
      </c>
      <c r="AN13" s="30">
        <f>IFERROR(data!BT83/data!$BY83," ")</f>
        <v>1</v>
      </c>
      <c r="AO13" s="25">
        <f t="shared" si="10"/>
        <v>1</v>
      </c>
      <c r="AP13" s="29">
        <f>IFERROR(data!BU83/data!$BZ83," ")</f>
        <v>0</v>
      </c>
      <c r="AQ13" s="31">
        <f>IFERROR(data!BV83/data!$BZ83," ")</f>
        <v>0.77777777777777779</v>
      </c>
      <c r="AR13" s="40">
        <f t="shared" si="11"/>
        <v>0.77777777777777779</v>
      </c>
      <c r="AS13" s="47">
        <f>data!CA83</f>
        <v>12</v>
      </c>
    </row>
    <row r="14" spans="1:46" s="28" customFormat="1" x14ac:dyDescent="0.25">
      <c r="A14" s="27"/>
      <c r="C14" s="28" t="s">
        <v>79</v>
      </c>
      <c r="D14" s="33" t="str">
        <f>IFERROR(data!F84/data!N84," ")</f>
        <v xml:space="preserve"> </v>
      </c>
      <c r="E14" s="30" t="str">
        <f>IFERROR(data!G84/data!N84," ")</f>
        <v xml:space="preserve"> </v>
      </c>
      <c r="F14" s="25" t="str">
        <f t="shared" si="0"/>
        <v xml:space="preserve"> </v>
      </c>
      <c r="G14" s="29">
        <f>IFERROR(data!H84/data!O84," ")</f>
        <v>0.25</v>
      </c>
      <c r="H14" s="31">
        <f>IFERROR(data!I84/data!O84," ")</f>
        <v>0.75</v>
      </c>
      <c r="I14" s="40">
        <f t="shared" si="1"/>
        <v>1</v>
      </c>
      <c r="J14" s="47">
        <f>data!P84</f>
        <v>4</v>
      </c>
      <c r="K14" s="33">
        <f>IFERROR(data!S84/data!AA84," ")</f>
        <v>0.5</v>
      </c>
      <c r="L14" s="30">
        <f>IFERROR(data!T84/data!AA84," ")</f>
        <v>0.5</v>
      </c>
      <c r="M14" s="25">
        <f t="shared" si="2"/>
        <v>1</v>
      </c>
      <c r="N14" s="29">
        <f>IFERROR(data!U84/data!AB84," ")</f>
        <v>0.2</v>
      </c>
      <c r="O14" s="31">
        <f>IFERROR(data!V84/data!AB84," ")</f>
        <v>0.6</v>
      </c>
      <c r="P14" s="40">
        <f t="shared" si="3"/>
        <v>0.8</v>
      </c>
      <c r="Q14" s="47">
        <f>data!AC84</f>
        <v>7</v>
      </c>
      <c r="R14" s="33">
        <f>IFERROR(data!AF84/data!$AN84," ")</f>
        <v>0</v>
      </c>
      <c r="S14" s="30">
        <f>IFERROR(data!AG84/data!$AN84," ")</f>
        <v>1</v>
      </c>
      <c r="T14" s="25">
        <f t="shared" si="4"/>
        <v>1</v>
      </c>
      <c r="U14" s="29">
        <f>IFERROR(data!AH84/data!$AO84," ")</f>
        <v>0</v>
      </c>
      <c r="V14" s="31">
        <f>IFERROR(data!AI84/data!$AO84," ")</f>
        <v>0.83333333333333337</v>
      </c>
      <c r="W14" s="40">
        <f t="shared" si="5"/>
        <v>0.83333333333333337</v>
      </c>
      <c r="X14" s="47">
        <f>data!AP84</f>
        <v>7</v>
      </c>
      <c r="Y14" s="33">
        <f>IFERROR(data!AS84/data!$BA84," ")</f>
        <v>0</v>
      </c>
      <c r="Z14" s="30">
        <f>IFERROR(data!AT84/data!$BA84," ")</f>
        <v>0.5</v>
      </c>
      <c r="AA14" s="25">
        <f t="shared" si="6"/>
        <v>0.5</v>
      </c>
      <c r="AB14" s="29" t="str">
        <f>IFERROR(data!AU84/data!$BB84," ")</f>
        <v xml:space="preserve"> </v>
      </c>
      <c r="AC14" s="31" t="str">
        <f>IFERROR(data!AV84/data!$BB84," ")</f>
        <v xml:space="preserve"> </v>
      </c>
      <c r="AD14" s="40" t="str">
        <f t="shared" si="7"/>
        <v xml:space="preserve"> </v>
      </c>
      <c r="AE14" s="114">
        <f>data!BC84</f>
        <v>2</v>
      </c>
      <c r="AF14" s="33">
        <f>IFERROR(data!BF84/data!$BN84," ")</f>
        <v>0.25</v>
      </c>
      <c r="AG14" s="30">
        <f>IFERROR(data!BG84/data!$BN84," ")</f>
        <v>0.25</v>
      </c>
      <c r="AH14" s="25">
        <f t="shared" si="8"/>
        <v>0.5</v>
      </c>
      <c r="AI14" s="29">
        <f>(IFERROR(data!BH84/data!$BO84," "))</f>
        <v>0</v>
      </c>
      <c r="AJ14" s="31">
        <f>IFERROR(data!BI84/data!$BO84," ")</f>
        <v>1</v>
      </c>
      <c r="AK14" s="40">
        <f t="shared" si="9"/>
        <v>1</v>
      </c>
      <c r="AL14" s="114">
        <f>data!BP84</f>
        <v>5</v>
      </c>
      <c r="AM14" s="33">
        <f>IFERROR(data!BS84/data!$BY84," ")</f>
        <v>1</v>
      </c>
      <c r="AN14" s="30">
        <f>IFERROR(data!BT84/data!$BY84," ")</f>
        <v>0</v>
      </c>
      <c r="AO14" s="25">
        <f t="shared" si="10"/>
        <v>1</v>
      </c>
      <c r="AP14" s="29">
        <f>IFERROR(data!BU84/data!$BZ84," ")</f>
        <v>0.33333333333333331</v>
      </c>
      <c r="AQ14" s="31">
        <f>IFERROR(data!BV84/data!$BZ84," ")</f>
        <v>0.66666666666666663</v>
      </c>
      <c r="AR14" s="40">
        <f t="shared" si="11"/>
        <v>1</v>
      </c>
      <c r="AS14" s="47">
        <f>data!CA84</f>
        <v>7</v>
      </c>
    </row>
    <row r="15" spans="1:46" s="28" customFormat="1" x14ac:dyDescent="0.25">
      <c r="A15" s="27"/>
      <c r="B15" s="65"/>
      <c r="C15" s="65" t="s">
        <v>90</v>
      </c>
      <c r="D15" s="72">
        <f>IFERROR(data!F85/data!N85," ")</f>
        <v>0.14285714285714285</v>
      </c>
      <c r="E15" s="67">
        <f>IFERROR(data!G85/data!N85," ")</f>
        <v>0.5714285714285714</v>
      </c>
      <c r="F15" s="68">
        <f t="shared" si="0"/>
        <v>0.71428571428571419</v>
      </c>
      <c r="G15" s="66">
        <f>IFERROR(data!H85/data!O85," ")</f>
        <v>5.8823529411764705E-2</v>
      </c>
      <c r="H15" s="69">
        <f>IFERROR(data!I85/data!O85," ")</f>
        <v>0.52941176470588236</v>
      </c>
      <c r="I15" s="70">
        <f t="shared" si="1"/>
        <v>0.58823529411764708</v>
      </c>
      <c r="J15" s="75">
        <f>data!P85</f>
        <v>24</v>
      </c>
      <c r="K15" s="72">
        <f>IFERROR(data!S85/data!AA85," ")</f>
        <v>0.18181818181818182</v>
      </c>
      <c r="L15" s="67">
        <f>IFERROR(data!T85/data!AA85," ")</f>
        <v>0.63636363636363635</v>
      </c>
      <c r="M15" s="68">
        <f t="shared" si="2"/>
        <v>0.81818181818181812</v>
      </c>
      <c r="N15" s="66">
        <f>IFERROR(data!U85/data!AB85," ")</f>
        <v>5.5555555555555552E-2</v>
      </c>
      <c r="O15" s="69">
        <f>IFERROR(data!V85/data!AB85," ")</f>
        <v>0.55555555555555558</v>
      </c>
      <c r="P15" s="70">
        <f t="shared" si="3"/>
        <v>0.61111111111111116</v>
      </c>
      <c r="Q15" s="75">
        <f>data!AC85</f>
        <v>29</v>
      </c>
      <c r="R15" s="72">
        <f>IFERROR(data!AF85/data!$AN85," ")</f>
        <v>0.5</v>
      </c>
      <c r="S15" s="67">
        <f>IFERROR(data!AG85/data!$AN85," ")</f>
        <v>0.5</v>
      </c>
      <c r="T15" s="68">
        <f t="shared" si="4"/>
        <v>1</v>
      </c>
      <c r="U15" s="66">
        <f>IFERROR(data!AH85/data!$AO85," ")</f>
        <v>5.2631578947368418E-2</v>
      </c>
      <c r="V15" s="69">
        <f>IFERROR(data!AI85/data!$AO85," ")</f>
        <v>0.63157894736842102</v>
      </c>
      <c r="W15" s="70">
        <f t="shared" si="5"/>
        <v>0.68421052631578938</v>
      </c>
      <c r="X15" s="75">
        <f>data!AP85</f>
        <v>27</v>
      </c>
      <c r="Y15" s="72">
        <f>IFERROR(data!AS85/data!$BA85," ")</f>
        <v>0.2857142857142857</v>
      </c>
      <c r="Z15" s="67">
        <f>IFERROR(data!AT85/data!$BA85," ")</f>
        <v>0.2857142857142857</v>
      </c>
      <c r="AA15" s="68">
        <f t="shared" si="6"/>
        <v>0.5714285714285714</v>
      </c>
      <c r="AB15" s="66">
        <f>IFERROR(data!AU85/data!$BB85," ")</f>
        <v>0</v>
      </c>
      <c r="AC15" s="69">
        <f>IFERROR(data!AV85/data!$BB85," ")</f>
        <v>1</v>
      </c>
      <c r="AD15" s="70">
        <f t="shared" si="7"/>
        <v>1</v>
      </c>
      <c r="AE15" s="115">
        <f>data!BC85</f>
        <v>15</v>
      </c>
      <c r="AF15" s="72">
        <f>IFERROR(data!BF85/data!$BN85," ")</f>
        <v>0.16666666666666666</v>
      </c>
      <c r="AG15" s="67">
        <f>IFERROR(data!BG85/data!$BN85," ")</f>
        <v>0.5</v>
      </c>
      <c r="AH15" s="68">
        <f t="shared" si="8"/>
        <v>0.66666666666666663</v>
      </c>
      <c r="AI15" s="66">
        <f>(IFERROR(data!BH85/data!$BO85," "))</f>
        <v>0</v>
      </c>
      <c r="AJ15" s="69">
        <f>IFERROR(data!BI85/data!$BO85," ")</f>
        <v>0.46153846153846156</v>
      </c>
      <c r="AK15" s="70">
        <f t="shared" si="9"/>
        <v>0.46153846153846156</v>
      </c>
      <c r="AL15" s="115">
        <f>data!BP85</f>
        <v>19</v>
      </c>
      <c r="AM15" s="72">
        <f>IFERROR(data!BS85/data!$BY85," ")</f>
        <v>0.2</v>
      </c>
      <c r="AN15" s="67">
        <f>IFERROR(data!BT85/data!$BY85," ")</f>
        <v>0.8</v>
      </c>
      <c r="AO15" s="68">
        <f t="shared" si="10"/>
        <v>1</v>
      </c>
      <c r="AP15" s="66">
        <f>IFERROR(data!BU85/data!$BZ85," ")</f>
        <v>0.11764705882352941</v>
      </c>
      <c r="AQ15" s="69">
        <f>IFERROR(data!BV85/data!$BZ85," ")</f>
        <v>0.70588235294117652</v>
      </c>
      <c r="AR15" s="70">
        <f t="shared" si="11"/>
        <v>0.82352941176470595</v>
      </c>
      <c r="AS15" s="75">
        <f>data!CA85</f>
        <v>22</v>
      </c>
    </row>
    <row r="16" spans="1:46" s="34" customFormat="1" x14ac:dyDescent="0.25">
      <c r="A16" s="64"/>
      <c r="B16" s="65" t="s">
        <v>8</v>
      </c>
      <c r="C16" s="65" t="s">
        <v>126</v>
      </c>
      <c r="D16" s="33">
        <f>IFERROR(data!F86/data!N86," ")</f>
        <v>0.5</v>
      </c>
      <c r="E16" s="30">
        <f>IFERROR(data!G86/data!N86," ")</f>
        <v>0.30555555555555558</v>
      </c>
      <c r="F16" s="25">
        <f t="shared" ref="F16" si="12">IFERROR(D16+E16," ")</f>
        <v>0.80555555555555558</v>
      </c>
      <c r="G16" s="29">
        <f>IFERROR(data!H86/data!O86," ")</f>
        <v>0.8</v>
      </c>
      <c r="H16" s="31">
        <f>IFERROR(data!I86/data!O86," ")</f>
        <v>0</v>
      </c>
      <c r="I16" s="40">
        <f t="shared" ref="I16" si="13">IFERROR(G16+H16," ")</f>
        <v>0.8</v>
      </c>
      <c r="J16" s="47">
        <f>data!P86</f>
        <v>41</v>
      </c>
      <c r="K16" s="33">
        <f>IFERROR(data!S86/data!AA86," ")</f>
        <v>0.72</v>
      </c>
      <c r="L16" s="30">
        <f>IFERROR(data!T86/data!AA86," ")</f>
        <v>0.2</v>
      </c>
      <c r="M16" s="25">
        <f t="shared" ref="M16" si="14">IFERROR(K16+L16," ")</f>
        <v>0.91999999999999993</v>
      </c>
      <c r="N16" s="29">
        <f>IFERROR(data!U86/data!AB86," ")</f>
        <v>0</v>
      </c>
      <c r="O16" s="31">
        <f>IFERROR(data!V86/data!AB86," ")</f>
        <v>0</v>
      </c>
      <c r="P16" s="40">
        <f t="shared" ref="P16" si="15">IFERROR(N16+O16," ")</f>
        <v>0</v>
      </c>
      <c r="Q16" s="47">
        <f>data!AC86</f>
        <v>26</v>
      </c>
      <c r="R16" s="33">
        <f>IFERROR(data!AF86/data!$AN86," ")</f>
        <v>0.75</v>
      </c>
      <c r="S16" s="30">
        <f>IFERROR(data!AG86/data!$AN86," ")</f>
        <v>0.25</v>
      </c>
      <c r="T16" s="25">
        <f t="shared" si="4"/>
        <v>1</v>
      </c>
      <c r="U16" s="29">
        <f>IFERROR(data!AH86/data!$AO86," ")</f>
        <v>0</v>
      </c>
      <c r="V16" s="31">
        <f>IFERROR(data!AI86/data!$AO86," ")</f>
        <v>0.66666666666666663</v>
      </c>
      <c r="W16" s="40">
        <f t="shared" si="5"/>
        <v>0.66666666666666663</v>
      </c>
      <c r="X16" s="47">
        <f>data!AP86</f>
        <v>7</v>
      </c>
      <c r="Y16" s="33">
        <f>IFERROR(data!AS86/data!$BA86," ")</f>
        <v>0.25</v>
      </c>
      <c r="Z16" s="30">
        <f>IFERROR(data!AT86/data!$BA86," ")</f>
        <v>0.25</v>
      </c>
      <c r="AA16" s="25">
        <f t="shared" si="6"/>
        <v>0.5</v>
      </c>
      <c r="AB16" s="29">
        <f>IFERROR(data!AU86/data!$BB86," ")</f>
        <v>0.75</v>
      </c>
      <c r="AC16" s="31">
        <f>IFERROR(data!AV86/data!$BB86," ")</f>
        <v>0</v>
      </c>
      <c r="AD16" s="40">
        <f t="shared" si="7"/>
        <v>0.75</v>
      </c>
      <c r="AE16" s="114">
        <f>data!BC86</f>
        <v>12</v>
      </c>
      <c r="AF16" s="33">
        <f>IFERROR(data!BF86/data!$BN86," ")</f>
        <v>0.3</v>
      </c>
      <c r="AG16" s="30">
        <f>IFERROR(data!BG86/data!$BN86," ")</f>
        <v>0.7</v>
      </c>
      <c r="AH16" s="25">
        <f t="shared" si="8"/>
        <v>1</v>
      </c>
      <c r="AI16" s="29">
        <f>(IFERROR(data!BH86/data!$BO86," "))</f>
        <v>1</v>
      </c>
      <c r="AJ16" s="31">
        <f>IFERROR(data!BI86/data!$BO86," ")</f>
        <v>0</v>
      </c>
      <c r="AK16" s="40">
        <f t="shared" si="9"/>
        <v>1</v>
      </c>
      <c r="AL16" s="114">
        <f>data!BP86</f>
        <v>12</v>
      </c>
      <c r="AM16" s="33">
        <f>IFERROR(data!BS86/data!$BY86," ")</f>
        <v>0.35714285714285715</v>
      </c>
      <c r="AN16" s="30">
        <f>IFERROR(data!BT86/data!$BY86," ")</f>
        <v>0.35714285714285715</v>
      </c>
      <c r="AO16" s="25">
        <f t="shared" si="10"/>
        <v>0.7142857142857143</v>
      </c>
      <c r="AP16" s="29">
        <f>IFERROR(data!BU86/data!$BZ86," ")</f>
        <v>0</v>
      </c>
      <c r="AQ16" s="31">
        <f>IFERROR(data!BV86/data!$BZ86," ")</f>
        <v>1</v>
      </c>
      <c r="AR16" s="40">
        <f t="shared" si="11"/>
        <v>1</v>
      </c>
      <c r="AS16" s="47">
        <f>data!CA86</f>
        <v>16</v>
      </c>
    </row>
    <row r="17" spans="1:45" s="54" customFormat="1" ht="15.75" thickBot="1" x14ac:dyDescent="0.3">
      <c r="A17" s="35" t="s">
        <v>115</v>
      </c>
      <c r="B17" s="48"/>
      <c r="C17" s="48"/>
      <c r="D17" s="49">
        <f>data!F87/data!N87</f>
        <v>0.24496644295302014</v>
      </c>
      <c r="E17" s="50">
        <f>data!G87/data!N87</f>
        <v>0.51677852348993292</v>
      </c>
      <c r="F17" s="37">
        <f t="shared" ref="F17" si="16">D17+E17</f>
        <v>0.76174496644295309</v>
      </c>
      <c r="G17" s="51">
        <f>data!H87/data!O87</f>
        <v>0.15873015873015872</v>
      </c>
      <c r="H17" s="52">
        <f>data!I87/data!O87</f>
        <v>0.58730158730158732</v>
      </c>
      <c r="I17" s="38">
        <f t="shared" ref="I17" si="17">G17+H17</f>
        <v>0.74603174603174605</v>
      </c>
      <c r="J17" s="53">
        <f>data!P87</f>
        <v>424</v>
      </c>
      <c r="K17" s="49">
        <f>data!S87/data!AA87</f>
        <v>0.34798534798534797</v>
      </c>
      <c r="L17" s="50">
        <f>data!T87/data!AA87</f>
        <v>0.47252747252747251</v>
      </c>
      <c r="M17" s="37">
        <f t="shared" ref="M17" si="18">K17+L17</f>
        <v>0.82051282051282048</v>
      </c>
      <c r="N17" s="51">
        <f>data!U87/data!AB87</f>
        <v>0.14583333333333334</v>
      </c>
      <c r="O17" s="52">
        <f>data!V87/data!AB87</f>
        <v>0.63888888888888884</v>
      </c>
      <c r="P17" s="38">
        <f t="shared" ref="P17" si="19">N17+O17</f>
        <v>0.78472222222222221</v>
      </c>
      <c r="Q17" s="53">
        <f>data!AC87</f>
        <v>417</v>
      </c>
      <c r="R17" s="49">
        <f>IFERROR(data!AF87/data!$AN87," ")</f>
        <v>0.22500000000000001</v>
      </c>
      <c r="S17" s="50">
        <f>IFERROR(data!AG87/data!$AN87," ")</f>
        <v>0.55833333333333335</v>
      </c>
      <c r="T17" s="37">
        <f t="shared" si="4"/>
        <v>0.78333333333333333</v>
      </c>
      <c r="U17" s="51">
        <f>IFERROR(data!AH87/data!$AO87," ")</f>
        <v>0.13821138211382114</v>
      </c>
      <c r="V17" s="52">
        <f>IFERROR(data!AI87/data!$AO87," ")</f>
        <v>0.61788617886178865</v>
      </c>
      <c r="W17" s="38">
        <f t="shared" si="5"/>
        <v>0.75609756097560976</v>
      </c>
      <c r="X17" s="53">
        <f>data!AP87</f>
        <v>363</v>
      </c>
      <c r="Y17" s="49">
        <f>IFERROR(data!AS87/data!$BA87," ")</f>
        <v>0.21621621621621623</v>
      </c>
      <c r="Z17" s="50">
        <f>IFERROR(data!AT87/data!$BA87," ")</f>
        <v>0.51801801801801806</v>
      </c>
      <c r="AA17" s="37">
        <f t="shared" si="6"/>
        <v>0.73423423423423428</v>
      </c>
      <c r="AB17" s="51">
        <f>IFERROR(data!AU87/data!$BB87," ")</f>
        <v>0.14423076923076922</v>
      </c>
      <c r="AC17" s="52">
        <f>IFERROR(data!AV87/data!$BB87," ")</f>
        <v>0.63461538461538458</v>
      </c>
      <c r="AD17" s="38">
        <f t="shared" si="7"/>
        <v>0.77884615384615374</v>
      </c>
      <c r="AE17" s="118">
        <f>data!BC87</f>
        <v>326</v>
      </c>
      <c r="AF17" s="49">
        <f>IFERROR(data!BF87/data!$BN87," ")</f>
        <v>0.21658986175115208</v>
      </c>
      <c r="AG17" s="50">
        <f>IFERROR(data!BG87/data!$BN87," ")</f>
        <v>0.58064516129032262</v>
      </c>
      <c r="AH17" s="37">
        <f t="shared" si="8"/>
        <v>0.79723502304147464</v>
      </c>
      <c r="AI17" s="51">
        <f>(IFERROR(data!BH87/data!$BO87," "))</f>
        <v>0.12676056338028169</v>
      </c>
      <c r="AJ17" s="52">
        <f>IFERROR(data!BI87/data!$BO87," ")</f>
        <v>0.56338028169014087</v>
      </c>
      <c r="AK17" s="38">
        <f t="shared" si="9"/>
        <v>0.6901408450704225</v>
      </c>
      <c r="AL17" s="118">
        <f>data!BP87</f>
        <v>359</v>
      </c>
      <c r="AM17" s="49">
        <f>IFERROR(data!BS87/data!$BY87," ")</f>
        <v>0.23481781376518218</v>
      </c>
      <c r="AN17" s="50">
        <f>IFERROR(data!BT87/data!$BY87," ")</f>
        <v>0.582995951417004</v>
      </c>
      <c r="AO17" s="37">
        <f t="shared" si="10"/>
        <v>0.81781376518218618</v>
      </c>
      <c r="AP17" s="51">
        <f>IFERROR(data!BU87/data!$BZ87," ")</f>
        <v>0.11304347826086956</v>
      </c>
      <c r="AQ17" s="52">
        <f>IFERROR(data!BV87/data!$BZ87," ")</f>
        <v>0.73043478260869565</v>
      </c>
      <c r="AR17" s="38">
        <f t="shared" si="11"/>
        <v>0.84347826086956523</v>
      </c>
      <c r="AS17" s="53">
        <f>data!CA87</f>
        <v>362</v>
      </c>
    </row>
    <row r="19" spans="1:45" x14ac:dyDescent="0.25">
      <c r="C19" t="s">
        <v>132</v>
      </c>
    </row>
    <row r="20" spans="1:45" x14ac:dyDescent="0.25">
      <c r="C20" s="39" t="s">
        <v>133</v>
      </c>
    </row>
    <row r="21" spans="1:45" x14ac:dyDescent="0.25">
      <c r="C21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11"/>
  <sheetViews>
    <sheetView zoomScaleNormal="100" workbookViewId="0">
      <pane xSplit="3" ySplit="6" topLeftCell="X7" activePane="bottomRight" state="frozen"/>
      <selection activeCell="BR20" sqref="BR20"/>
      <selection pane="topRight" activeCell="BR20" sqref="BR20"/>
      <selection pane="bottomLeft" activeCell="BR20" sqref="BR20"/>
      <selection pane="bottomRight" activeCell="AQ8" sqref="AQ8"/>
    </sheetView>
  </sheetViews>
  <sheetFormatPr defaultRowHeight="15" x14ac:dyDescent="0.25"/>
  <cols>
    <col min="1" max="1" width="5.85546875" customWidth="1"/>
    <col min="2" max="2" width="2.85546875" customWidth="1"/>
    <col min="3" max="3" width="24.42578125" customWidth="1"/>
    <col min="10" max="10" width="6.7109375" customWidth="1"/>
    <col min="17" max="17" width="6.7109375" customWidth="1"/>
    <col min="24" max="24" width="6.7109375" customWidth="1"/>
    <col min="31" max="31" width="6.7109375" customWidth="1"/>
    <col min="38" max="38" width="6.7109375" customWidth="1"/>
  </cols>
  <sheetData>
    <row r="1" spans="1:45" ht="18.75" customHeight="1" x14ac:dyDescent="0.3">
      <c r="A1" s="1" t="s">
        <v>91</v>
      </c>
    </row>
    <row r="2" spans="1:45" ht="19.5" customHeight="1" thickBot="1" x14ac:dyDescent="0.35">
      <c r="A2" s="2" t="s">
        <v>116</v>
      </c>
    </row>
    <row r="3" spans="1:45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142</v>
      </c>
      <c r="AG3" s="5"/>
      <c r="AH3" s="5"/>
      <c r="AI3" s="5"/>
      <c r="AJ3" s="5"/>
      <c r="AK3" s="5"/>
      <c r="AL3" s="6"/>
      <c r="AM3" s="7" t="s">
        <v>145</v>
      </c>
      <c r="AN3" s="5"/>
      <c r="AO3" s="5"/>
      <c r="AP3" s="5"/>
      <c r="AQ3" s="5"/>
      <c r="AR3" s="5"/>
      <c r="AS3" s="6"/>
    </row>
    <row r="4" spans="1:45" s="15" customFormat="1" ht="14.4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  <c r="AM4" s="14" t="s">
        <v>93</v>
      </c>
      <c r="AN4" s="11"/>
      <c r="AO4" s="11"/>
      <c r="AP4" s="11"/>
      <c r="AQ4" s="11"/>
      <c r="AR4" s="12"/>
      <c r="AS4" s="13" t="s">
        <v>94</v>
      </c>
    </row>
    <row r="5" spans="1:45" s="15" customFormat="1" ht="14.45" customHeight="1" x14ac:dyDescent="0.25">
      <c r="A5" s="8"/>
      <c r="B5" s="9"/>
      <c r="C5" s="9"/>
      <c r="D5" s="14" t="s">
        <v>95</v>
      </c>
      <c r="E5" s="17"/>
      <c r="F5" s="16"/>
      <c r="G5" s="10" t="s">
        <v>96</v>
      </c>
      <c r="H5" s="17"/>
      <c r="I5" s="16"/>
      <c r="J5" s="13" t="s">
        <v>97</v>
      </c>
      <c r="K5" s="14" t="s">
        <v>95</v>
      </c>
      <c r="L5" s="17"/>
      <c r="M5" s="16"/>
      <c r="N5" s="10" t="s">
        <v>96</v>
      </c>
      <c r="O5" s="17"/>
      <c r="P5" s="16"/>
      <c r="Q5" s="13" t="s">
        <v>97</v>
      </c>
      <c r="R5" s="14" t="s">
        <v>95</v>
      </c>
      <c r="S5" s="17"/>
      <c r="T5" s="16"/>
      <c r="U5" s="10" t="s">
        <v>96</v>
      </c>
      <c r="V5" s="17"/>
      <c r="W5" s="16"/>
      <c r="X5" s="13" t="s">
        <v>97</v>
      </c>
      <c r="Y5" s="14" t="s">
        <v>95</v>
      </c>
      <c r="Z5" s="17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7"/>
      <c r="AH5" s="16"/>
      <c r="AI5" s="10" t="s">
        <v>96</v>
      </c>
      <c r="AJ5" s="17"/>
      <c r="AK5" s="16"/>
      <c r="AL5" s="13" t="s">
        <v>97</v>
      </c>
      <c r="AM5" s="14" t="s">
        <v>95</v>
      </c>
      <c r="AN5" s="17"/>
      <c r="AO5" s="16"/>
      <c r="AP5" s="10" t="s">
        <v>96</v>
      </c>
      <c r="AQ5" s="17"/>
      <c r="AR5" s="16"/>
      <c r="AS5" s="13" t="s">
        <v>97</v>
      </c>
    </row>
    <row r="6" spans="1:45" s="15" customFormat="1" ht="33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  <c r="AM6" s="24" t="s">
        <v>98</v>
      </c>
      <c r="AN6" s="21" t="s">
        <v>99</v>
      </c>
      <c r="AO6" s="22" t="s">
        <v>100</v>
      </c>
      <c r="AP6" s="20" t="s">
        <v>98</v>
      </c>
      <c r="AQ6" s="21" t="s">
        <v>99</v>
      </c>
      <c r="AR6" s="22" t="s">
        <v>100</v>
      </c>
      <c r="AS6" s="23"/>
    </row>
    <row r="7" spans="1:45" ht="16.5" thickTop="1" thickBot="1" x14ac:dyDescent="0.3">
      <c r="A7" s="76" t="s">
        <v>85</v>
      </c>
      <c r="B7" s="77" t="s">
        <v>86</v>
      </c>
      <c r="C7" s="77" t="s">
        <v>86</v>
      </c>
      <c r="D7" s="78">
        <f>data!F88/data!N88</f>
        <v>0.25</v>
      </c>
      <c r="E7" s="79">
        <f>data!G88/data!N88</f>
        <v>0.53658536585365857</v>
      </c>
      <c r="F7" s="80">
        <f t="shared" ref="F7" si="0">D7+E7</f>
        <v>0.78658536585365857</v>
      </c>
      <c r="G7" s="81">
        <f>data!H88/data!O88</f>
        <v>0.19047619047619047</v>
      </c>
      <c r="H7" s="82">
        <f>data!I88/data!O88</f>
        <v>0.48809523809523808</v>
      </c>
      <c r="I7" s="83">
        <f t="shared" ref="I7" si="1">G7+H7</f>
        <v>0.6785714285714286</v>
      </c>
      <c r="J7" s="84">
        <f>data!P88</f>
        <v>248</v>
      </c>
      <c r="K7" s="78">
        <f>data!S88/data!AA88</f>
        <v>0.20359281437125748</v>
      </c>
      <c r="L7" s="79">
        <f>data!T88/data!AA88</f>
        <v>0.59880239520958078</v>
      </c>
      <c r="M7" s="80">
        <f t="shared" ref="M7" si="2">K7+L7</f>
        <v>0.80239520958083821</v>
      </c>
      <c r="N7" s="81">
        <f>data!U88/data!AB88</f>
        <v>9.3333333333333338E-2</v>
      </c>
      <c r="O7" s="82">
        <f>data!V88/data!AB88</f>
        <v>0.48</v>
      </c>
      <c r="P7" s="85">
        <f t="shared" ref="P7" si="3">N7+O7</f>
        <v>0.57333333333333336</v>
      </c>
      <c r="Q7" s="84">
        <f>data!AC88</f>
        <v>242</v>
      </c>
      <c r="R7" s="78">
        <f>IFERROR(data!AF88/data!$AN88," ")</f>
        <v>0.13793103448275862</v>
      </c>
      <c r="S7" s="79">
        <f>IFERROR(data!AG88/data!$AN88," ")</f>
        <v>0.58620689655172409</v>
      </c>
      <c r="T7" s="80">
        <f>IFERROR(R7+S7," ")</f>
        <v>0.72413793103448265</v>
      </c>
      <c r="U7" s="81">
        <f>IFERROR(data!AH88/data!$AO88," ")</f>
        <v>8.0645161290322578E-2</v>
      </c>
      <c r="V7" s="82">
        <f>IFERROR(data!AI88/data!$AO88," ")</f>
        <v>0.58064516129032262</v>
      </c>
      <c r="W7" s="85">
        <f>IFERROR(U7+V7," ")</f>
        <v>0.66129032258064524</v>
      </c>
      <c r="X7" s="84">
        <f>data!AP88</f>
        <v>207</v>
      </c>
      <c r="Y7" s="78">
        <f>IFERROR(data!AS88/data!$BA88," ")</f>
        <v>0.17054263565891473</v>
      </c>
      <c r="Z7" s="79">
        <f>IFERROR(data!AT88/data!$BA88," ")</f>
        <v>0.62015503875968991</v>
      </c>
      <c r="AA7" s="80">
        <f>IFERROR(Y7+Z7," ")</f>
        <v>0.79069767441860461</v>
      </c>
      <c r="AB7" s="81">
        <f>IFERROR(data!AU88/data!$BB88," ")</f>
        <v>9.4339622641509441E-2</v>
      </c>
      <c r="AC7" s="82">
        <f>IFERROR(data!AV88/data!$BB88," ")</f>
        <v>0.67924528301886788</v>
      </c>
      <c r="AD7" s="85">
        <f>IFERROR(AB7+AC7," ")</f>
        <v>0.7735849056603773</v>
      </c>
      <c r="AE7" s="84">
        <f>data!BC88</f>
        <v>182</v>
      </c>
      <c r="AF7" s="78">
        <f>IFERROR(data!BF88/data!$BN88," ")</f>
        <v>0.10837438423645321</v>
      </c>
      <c r="AG7" s="79">
        <f>IFERROR(data!BG88/data!$BN88," ")</f>
        <v>0.59605911330049266</v>
      </c>
      <c r="AH7" s="80">
        <f t="shared" ref="AH7" si="4">(AF7+AG7)</f>
        <v>0.70443349753694584</v>
      </c>
      <c r="AI7" s="81">
        <f>(IFERROR(data!BHV88/data!$BO88," "))</f>
        <v>0</v>
      </c>
      <c r="AJ7" s="82">
        <f>IFERROR(data!BI88/data!$BO88," ")</f>
        <v>0.7</v>
      </c>
      <c r="AK7" s="85">
        <f t="shared" ref="AK7" si="5">(AI7+AJ7)</f>
        <v>0.7</v>
      </c>
      <c r="AL7" s="84">
        <f>data!BP88</f>
        <v>263</v>
      </c>
      <c r="AM7" s="78">
        <f>IFERROR(data!BS88/data!$BY88," ")</f>
        <v>0.13364055299539171</v>
      </c>
      <c r="AN7" s="79">
        <f>IFERROR(data!BT88/data!$BY88," ")</f>
        <v>0.5714285714285714</v>
      </c>
      <c r="AO7" s="80">
        <f t="shared" ref="AO7" si="6">(AM7+AN7)</f>
        <v>0.70506912442396308</v>
      </c>
      <c r="AP7" s="81">
        <f>IFERROR(data!BU88/data!$BZ88," ")</f>
        <v>6.0606060606060608E-2</v>
      </c>
      <c r="AQ7" s="82">
        <f>IFERROR(data!BV88/data!$BZ88," ")</f>
        <v>0.56060606060606055</v>
      </c>
      <c r="AR7" s="85">
        <f t="shared" ref="AR7" si="7">(AP7+AQ7)</f>
        <v>0.6212121212121211</v>
      </c>
      <c r="AS7" s="84">
        <f>data!CA88</f>
        <v>283</v>
      </c>
    </row>
    <row r="9" spans="1:45" x14ac:dyDescent="0.25">
      <c r="C9" t="s">
        <v>132</v>
      </c>
    </row>
    <row r="10" spans="1:45" x14ac:dyDescent="0.25">
      <c r="C10" s="39" t="s">
        <v>133</v>
      </c>
    </row>
    <row r="11" spans="1:45" x14ac:dyDescent="0.25">
      <c r="C11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14"/>
  <sheetViews>
    <sheetView zoomScaleNormal="100" workbookViewId="0">
      <pane xSplit="3" ySplit="6" topLeftCell="X7" activePane="bottomRight" state="frozen"/>
      <selection activeCell="BR20" sqref="BR20"/>
      <selection pane="topRight" activeCell="BR20" sqref="BR20"/>
      <selection pane="bottomLeft" activeCell="BR20" sqref="BR20"/>
      <selection pane="bottomRight" activeCell="AQ11" sqref="AQ11"/>
    </sheetView>
  </sheetViews>
  <sheetFormatPr defaultRowHeight="15" x14ac:dyDescent="0.25"/>
  <cols>
    <col min="1" max="1" width="2.85546875" customWidth="1"/>
    <col min="2" max="2" width="8.42578125" customWidth="1"/>
    <col min="3" max="3" width="19.140625" customWidth="1"/>
    <col min="4" max="9" width="8.85546875" customWidth="1"/>
    <col min="10" max="10" width="6" customWidth="1"/>
    <col min="11" max="13" width="8.85546875" customWidth="1"/>
    <col min="17" max="17" width="6" customWidth="1"/>
    <col min="18" max="20" width="8.85546875" customWidth="1"/>
    <col min="24" max="24" width="6" customWidth="1"/>
    <col min="25" max="27" width="8.85546875" customWidth="1"/>
    <col min="29" max="30" width="9.140625" customWidth="1"/>
    <col min="31" max="31" width="6" customWidth="1"/>
    <col min="32" max="34" width="8.85546875" customWidth="1"/>
    <col min="35" max="37" width="9.140625" customWidth="1"/>
    <col min="38" max="38" width="6" customWidth="1"/>
    <col min="39" max="41" width="8.85546875" customWidth="1"/>
    <col min="45" max="45" width="6" customWidth="1"/>
  </cols>
  <sheetData>
    <row r="1" spans="1:46" ht="18.75" customHeight="1" x14ac:dyDescent="0.3">
      <c r="C1" s="1" t="s">
        <v>91</v>
      </c>
    </row>
    <row r="2" spans="1:46" ht="19.5" customHeight="1" thickBot="1" x14ac:dyDescent="0.35">
      <c r="A2" s="2"/>
      <c r="B2" s="2"/>
      <c r="C2" s="2" t="s">
        <v>117</v>
      </c>
    </row>
    <row r="3" spans="1:46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142</v>
      </c>
      <c r="AG3" s="5"/>
      <c r="AH3" s="5"/>
      <c r="AI3" s="5"/>
      <c r="AJ3" s="5"/>
      <c r="AK3" s="5"/>
      <c r="AL3" s="6"/>
      <c r="AM3" s="7" t="s">
        <v>145</v>
      </c>
      <c r="AN3" s="5"/>
      <c r="AO3" s="5"/>
      <c r="AP3" s="5"/>
      <c r="AQ3" s="5"/>
      <c r="AR3" s="5"/>
      <c r="AS3" s="6"/>
    </row>
    <row r="4" spans="1:46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  <c r="AM4" s="14" t="s">
        <v>93</v>
      </c>
      <c r="AN4" s="11"/>
      <c r="AO4" s="11"/>
      <c r="AP4" s="11"/>
      <c r="AQ4" s="11"/>
      <c r="AR4" s="12"/>
      <c r="AS4" s="13" t="s">
        <v>94</v>
      </c>
    </row>
    <row r="5" spans="1:46" s="15" customFormat="1" ht="1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3" t="s">
        <v>97</v>
      </c>
      <c r="AM5" s="14" t="s">
        <v>95</v>
      </c>
      <c r="AN5" s="11"/>
      <c r="AO5" s="16"/>
      <c r="AP5" s="10" t="s">
        <v>96</v>
      </c>
      <c r="AQ5" s="17"/>
      <c r="AR5" s="16"/>
      <c r="AS5" s="13" t="s">
        <v>97</v>
      </c>
    </row>
    <row r="6" spans="1:46" s="15" customFormat="1" ht="33" customHeight="1" thickBot="1" x14ac:dyDescent="0.3">
      <c r="A6" s="8"/>
      <c r="B6" s="9"/>
      <c r="C6" s="9"/>
      <c r="D6" s="107" t="s">
        <v>98</v>
      </c>
      <c r="E6" s="108" t="s">
        <v>99</v>
      </c>
      <c r="F6" s="16" t="s">
        <v>100</v>
      </c>
      <c r="G6" s="109" t="s">
        <v>98</v>
      </c>
      <c r="H6" s="108" t="s">
        <v>99</v>
      </c>
      <c r="I6" s="16" t="s">
        <v>100</v>
      </c>
      <c r="J6" s="13"/>
      <c r="K6" s="107" t="s">
        <v>98</v>
      </c>
      <c r="L6" s="108" t="s">
        <v>99</v>
      </c>
      <c r="M6" s="16" t="s">
        <v>100</v>
      </c>
      <c r="N6" s="109" t="s">
        <v>98</v>
      </c>
      <c r="O6" s="108" t="s">
        <v>99</v>
      </c>
      <c r="P6" s="16" t="s">
        <v>100</v>
      </c>
      <c r="Q6" s="13"/>
      <c r="R6" s="107" t="s">
        <v>98</v>
      </c>
      <c r="S6" s="108" t="s">
        <v>99</v>
      </c>
      <c r="T6" s="16" t="s">
        <v>100</v>
      </c>
      <c r="U6" s="109" t="s">
        <v>98</v>
      </c>
      <c r="V6" s="108" t="s">
        <v>99</v>
      </c>
      <c r="W6" s="16" t="s">
        <v>100</v>
      </c>
      <c r="X6" s="13"/>
      <c r="Y6" s="107" t="s">
        <v>98</v>
      </c>
      <c r="Z6" s="108" t="s">
        <v>99</v>
      </c>
      <c r="AA6" s="16" t="s">
        <v>100</v>
      </c>
      <c r="AB6" s="109" t="s">
        <v>98</v>
      </c>
      <c r="AC6" s="108" t="s">
        <v>99</v>
      </c>
      <c r="AD6" s="16" t="s">
        <v>100</v>
      </c>
      <c r="AE6" s="13"/>
      <c r="AF6" s="107" t="s">
        <v>98</v>
      </c>
      <c r="AG6" s="108" t="s">
        <v>99</v>
      </c>
      <c r="AH6" s="16" t="s">
        <v>100</v>
      </c>
      <c r="AI6" s="109" t="s">
        <v>98</v>
      </c>
      <c r="AJ6" s="108" t="s">
        <v>99</v>
      </c>
      <c r="AK6" s="16" t="s">
        <v>100</v>
      </c>
      <c r="AL6" s="13"/>
      <c r="AM6" s="107" t="s">
        <v>98</v>
      </c>
      <c r="AN6" s="108" t="s">
        <v>99</v>
      </c>
      <c r="AO6" s="16" t="s">
        <v>100</v>
      </c>
      <c r="AP6" s="109" t="s">
        <v>98</v>
      </c>
      <c r="AQ6" s="108" t="s">
        <v>99</v>
      </c>
      <c r="AR6" s="16" t="s">
        <v>100</v>
      </c>
      <c r="AS6" s="13"/>
    </row>
    <row r="7" spans="1:46" s="34" customFormat="1" x14ac:dyDescent="0.25">
      <c r="A7" s="142" t="s">
        <v>87</v>
      </c>
      <c r="B7" s="151" t="s">
        <v>8</v>
      </c>
      <c r="C7" s="143" t="s">
        <v>128</v>
      </c>
      <c r="D7" s="144">
        <f>IFERROR(data!F89/data!N89," ")</f>
        <v>0.41904761904761906</v>
      </c>
      <c r="E7" s="145">
        <f>IFERROR(data!G89/data!N89," ")</f>
        <v>0.34761904761904761</v>
      </c>
      <c r="F7" s="146">
        <f>IFERROR(D7+E7," ")</f>
        <v>0.76666666666666661</v>
      </c>
      <c r="G7" s="147">
        <f>IFERROR(data!H89/data!O89," ")</f>
        <v>0.33333333333333331</v>
      </c>
      <c r="H7" s="148">
        <f>IFERROR(data!I89/data!O89," ")</f>
        <v>0.16666666666666666</v>
      </c>
      <c r="I7" s="149">
        <f>IFERROR(G7+H7," ")</f>
        <v>0.5</v>
      </c>
      <c r="J7" s="150">
        <f>data!P89</f>
        <v>222</v>
      </c>
      <c r="K7" s="144">
        <f>IFERROR(data!S89/data!AA89," ")</f>
        <v>0.40677966101694918</v>
      </c>
      <c r="L7" s="145">
        <f>IFERROR(data!T89/data!AA89," ")</f>
        <v>0.34322033898305082</v>
      </c>
      <c r="M7" s="146">
        <f>IFERROR(K7+L7," ")</f>
        <v>0.75</v>
      </c>
      <c r="N7" s="147">
        <f>IFERROR(data!U89/data!AB89," ")</f>
        <v>0.45</v>
      </c>
      <c r="O7" s="148">
        <f>IFERROR(data!V89/data!AB89," ")</f>
        <v>0.3</v>
      </c>
      <c r="P7" s="149">
        <f>IFERROR(N7+O7," ")</f>
        <v>0.75</v>
      </c>
      <c r="Q7" s="150">
        <f>data!AC89</f>
        <v>256</v>
      </c>
      <c r="R7" s="144">
        <f>IFERROR(data!AF89/data!$AN89," ")</f>
        <v>0.36996336996336998</v>
      </c>
      <c r="S7" s="145">
        <f>IFERROR(data!AG89/data!$AN89," ")</f>
        <v>0.31868131868131866</v>
      </c>
      <c r="T7" s="146">
        <f>IFERROR(R7+S7," ")</f>
        <v>0.68864468864468864</v>
      </c>
      <c r="U7" s="147">
        <f>IFERROR(data!AH89/data!$AO89," ")</f>
        <v>0.42857142857142855</v>
      </c>
      <c r="V7" s="148">
        <f>IFERROR(data!AI89/data!$AO89," ")</f>
        <v>0.2857142857142857</v>
      </c>
      <c r="W7" s="149">
        <f>IFERROR(U7+V7," ")</f>
        <v>0.71428571428571419</v>
      </c>
      <c r="X7" s="150">
        <f>data!AP89</f>
        <v>280</v>
      </c>
      <c r="Y7" s="144">
        <f>IFERROR(data!AS89/data!$BA89," ")</f>
        <v>0.35483870967741937</v>
      </c>
      <c r="Z7" s="145">
        <f>IFERROR(data!AT89/data!$BA89," ")</f>
        <v>0.37634408602150538</v>
      </c>
      <c r="AA7" s="146">
        <f>IFERROR(Y7+Z7," ")</f>
        <v>0.73118279569892475</v>
      </c>
      <c r="AB7" s="147">
        <f>IFERROR(data!AU89/data!$BB89," ")</f>
        <v>0.2857142857142857</v>
      </c>
      <c r="AC7" s="148">
        <f>IFERROR(data!AV89/data!$BB89," ")</f>
        <v>0.14285714285714285</v>
      </c>
      <c r="AD7" s="149">
        <f>IFERROR(AB7+AC7," ")</f>
        <v>0.42857142857142855</v>
      </c>
      <c r="AE7" s="150">
        <f>data!BC89</f>
        <v>193</v>
      </c>
      <c r="AF7" s="144">
        <f>(IFERROR(data!BF88/data!$BN88," "))</f>
        <v>0.10837438423645321</v>
      </c>
      <c r="AG7" s="145">
        <f>IFERROR(data!BG88/data!$BN88," ")</f>
        <v>0.59605911330049266</v>
      </c>
      <c r="AH7" s="146">
        <f>IFERROR(AF7+AG7," ")</f>
        <v>0.70443349753694584</v>
      </c>
      <c r="AI7" s="147">
        <f>IFERROR(data!BH89/data!$BO89," ")</f>
        <v>0.54545454545454541</v>
      </c>
      <c r="AJ7" s="148">
        <f>IFERROR(data!BI89/data!$BO89," ")</f>
        <v>9.0909090909090912E-2</v>
      </c>
      <c r="AK7" s="149">
        <f>IFERROR(AI7+AJ7," ")</f>
        <v>0.63636363636363635</v>
      </c>
      <c r="AL7" s="150">
        <f>data!BP89</f>
        <v>162</v>
      </c>
      <c r="AM7" s="144">
        <f>IFERROR(data!BS89/data!$BY89," ")</f>
        <v>0.3935483870967742</v>
      </c>
      <c r="AN7" s="145">
        <f>IFERROR(data!BT89/data!$BY89," ")</f>
        <v>0.3935483870967742</v>
      </c>
      <c r="AO7" s="146">
        <f t="shared" ref="AO7" si="0">(AM7+AN7)</f>
        <v>0.7870967741935484</v>
      </c>
      <c r="AP7" s="147">
        <f>(IFERROR(data!BU89/data!$BZ89," "))</f>
        <v>0.5</v>
      </c>
      <c r="AQ7" s="148">
        <f>IFERROR(data!BV89/data!$BZ89," ")</f>
        <v>0</v>
      </c>
      <c r="AR7" s="149">
        <f t="shared" ref="AR7" si="1">(AP7+AQ7)</f>
        <v>0.5</v>
      </c>
      <c r="AS7" s="150">
        <f>data!CA89</f>
        <v>159</v>
      </c>
      <c r="AT7" s="130"/>
    </row>
    <row r="8" spans="1:46" s="34" customFormat="1" x14ac:dyDescent="0.25">
      <c r="A8" s="27"/>
      <c r="B8" s="152" t="s">
        <v>86</v>
      </c>
      <c r="C8" s="42" t="s">
        <v>86</v>
      </c>
      <c r="D8" s="93">
        <f>IFERROR(data!F90/data!N90," ")</f>
        <v>0.2982456140350877</v>
      </c>
      <c r="E8" s="90">
        <f>IFERROR(data!G90/data!N90," ")</f>
        <v>0.24561403508771928</v>
      </c>
      <c r="F8" s="55">
        <f t="shared" ref="F8:F10" si="2">IFERROR(D8+E8," ")</f>
        <v>0.54385964912280693</v>
      </c>
      <c r="G8" s="89">
        <f>IFERROR(data!H90/data!O90," ")</f>
        <v>1</v>
      </c>
      <c r="H8" s="94">
        <f>IFERROR(data!I90/data!O90," ")</f>
        <v>0</v>
      </c>
      <c r="I8" s="56">
        <f t="shared" ref="I8:I10" si="3">IFERROR(G8+H8," ")</f>
        <v>1</v>
      </c>
      <c r="J8" s="95">
        <f>data!P90</f>
        <v>115</v>
      </c>
      <c r="K8" s="93">
        <f>IFERROR(data!S90/data!AA90," ")</f>
        <v>0.20560747663551401</v>
      </c>
      <c r="L8" s="90">
        <f>IFERROR(data!T90/data!AA90," ")</f>
        <v>0.34579439252336447</v>
      </c>
      <c r="M8" s="55">
        <f t="shared" ref="M8:M10" si="4">IFERROR(K8+L8," ")</f>
        <v>0.55140186915887845</v>
      </c>
      <c r="N8" s="89">
        <f>IFERROR(data!U90/data!AB90," ")</f>
        <v>0.5</v>
      </c>
      <c r="O8" s="94">
        <f>IFERROR(data!V90/data!AB90," ")</f>
        <v>0</v>
      </c>
      <c r="P8" s="56">
        <f t="shared" ref="P8:P10" si="5">IFERROR(N8+O8," ")</f>
        <v>0.5</v>
      </c>
      <c r="Q8" s="95">
        <f>data!AC90</f>
        <v>109</v>
      </c>
      <c r="R8" s="93">
        <f>IFERROR(data!AF90/data!$AN90," ")</f>
        <v>0.16666666666666666</v>
      </c>
      <c r="S8" s="90">
        <f>IFERROR(data!AG90/data!$AN90," ")</f>
        <v>0.33333333333333331</v>
      </c>
      <c r="T8" s="55">
        <f t="shared" ref="T8:T10" si="6">IFERROR(R8+S8," ")</f>
        <v>0.5</v>
      </c>
      <c r="U8" s="89">
        <f>IFERROR(data!AH90/data!$AO90," ")</f>
        <v>0.33333333333333331</v>
      </c>
      <c r="V8" s="94">
        <f>IFERROR(data!AI90/data!$AO90," ")</f>
        <v>0</v>
      </c>
      <c r="W8" s="56">
        <f t="shared" ref="W8:W10" si="7">IFERROR(U8+V8," ")</f>
        <v>0.33333333333333331</v>
      </c>
      <c r="X8" s="95">
        <f>data!AP90</f>
        <v>69</v>
      </c>
      <c r="Y8" s="93">
        <f>IFERROR(data!AS90/data!$BA90," ")</f>
        <v>0.10169491525423729</v>
      </c>
      <c r="Z8" s="90">
        <f>IFERROR(data!AT90/data!$BA90," ")</f>
        <v>0.30508474576271188</v>
      </c>
      <c r="AA8" s="55">
        <f t="shared" ref="AA8:AA10" si="8">IFERROR(Y8+Z8," ")</f>
        <v>0.40677966101694918</v>
      </c>
      <c r="AB8" s="89">
        <f>IFERROR(data!AU90/data!$BB90," ")</f>
        <v>0.5</v>
      </c>
      <c r="AC8" s="94">
        <f>IFERROR(data!AV90/data!$BB90," ")</f>
        <v>0.5</v>
      </c>
      <c r="AD8" s="56">
        <f t="shared" ref="AD8:AD10" si="9">IFERROR(AB8+AC8," ")</f>
        <v>1</v>
      </c>
      <c r="AE8" s="95">
        <f>data!BC90</f>
        <v>61</v>
      </c>
      <c r="AF8" s="93" t="str">
        <f>(IFERROR(data!BF90/data!$BN90," "))</f>
        <v xml:space="preserve"> </v>
      </c>
      <c r="AG8" s="90" t="str">
        <f>IFERROR(data!BG90/data!$BN90," ")</f>
        <v xml:space="preserve"> </v>
      </c>
      <c r="AH8" s="55" t="str">
        <f t="shared" ref="AH8:AH9" si="10">IFERROR(AF8+AG8," ")</f>
        <v xml:space="preserve"> </v>
      </c>
      <c r="AI8" s="89" t="str">
        <f>IFERROR(data!BH90/data!$BO90," ")</f>
        <v xml:space="preserve"> </v>
      </c>
      <c r="AJ8" s="94" t="str">
        <f>IFERROR(data!BI90/data!$BO90," ")</f>
        <v xml:space="preserve"> </v>
      </c>
      <c r="AK8" s="56" t="str">
        <f t="shared" ref="AK8:AK10" si="11">IFERROR(AI8+AJ8," ")</f>
        <v xml:space="preserve"> </v>
      </c>
      <c r="AL8" s="95">
        <f>data!BP90</f>
        <v>0</v>
      </c>
      <c r="AM8" s="93"/>
      <c r="AN8" s="90"/>
      <c r="AO8" s="55"/>
      <c r="AP8" s="89"/>
      <c r="AQ8" s="94"/>
      <c r="AR8" s="56"/>
      <c r="AS8" s="95">
        <v>0</v>
      </c>
    </row>
    <row r="9" spans="1:46" s="34" customFormat="1" x14ac:dyDescent="0.25">
      <c r="A9" s="27"/>
      <c r="B9" s="152" t="s">
        <v>88</v>
      </c>
      <c r="C9" s="42" t="s">
        <v>89</v>
      </c>
      <c r="D9" s="93">
        <f>IFERROR(data!F91/data!N91," ")</f>
        <v>0.2</v>
      </c>
      <c r="E9" s="90">
        <f>IFERROR(data!G91/data!N91," ")</f>
        <v>0.6</v>
      </c>
      <c r="F9" s="55">
        <f t="shared" si="2"/>
        <v>0.8</v>
      </c>
      <c r="G9" s="89">
        <f>IFERROR(data!H91/data!O91," ")</f>
        <v>0.08</v>
      </c>
      <c r="H9" s="94">
        <f>IFERROR(data!I91/data!O91," ")</f>
        <v>0.6</v>
      </c>
      <c r="I9" s="56">
        <f t="shared" si="3"/>
        <v>0.67999999999999994</v>
      </c>
      <c r="J9" s="95">
        <f>data!P91</f>
        <v>30</v>
      </c>
      <c r="K9" s="93">
        <f>IFERROR(data!S91/data!AA91," ")</f>
        <v>0.5</v>
      </c>
      <c r="L9" s="90">
        <f>IFERROR(data!T91/data!AA91," ")</f>
        <v>0.33333333333333331</v>
      </c>
      <c r="M9" s="55">
        <f t="shared" si="4"/>
        <v>0.83333333333333326</v>
      </c>
      <c r="N9" s="89">
        <f>IFERROR(data!U91/data!AB91," ")</f>
        <v>6.6666666666666666E-2</v>
      </c>
      <c r="O9" s="94">
        <f>IFERROR(data!V91/data!AB91," ")</f>
        <v>0.66666666666666663</v>
      </c>
      <c r="P9" s="56">
        <f t="shared" si="5"/>
        <v>0.73333333333333328</v>
      </c>
      <c r="Q9" s="95">
        <f>data!AC91</f>
        <v>36</v>
      </c>
      <c r="R9" s="93">
        <f>IFERROR(data!AF91/data!$AN91," ")</f>
        <v>0.44444444444444442</v>
      </c>
      <c r="S9" s="90">
        <f>IFERROR(data!AG91/data!$AN91," ")</f>
        <v>0.22222222222222221</v>
      </c>
      <c r="T9" s="55">
        <f t="shared" si="6"/>
        <v>0.66666666666666663</v>
      </c>
      <c r="U9" s="89">
        <f>IFERROR(data!AH91/data!$AO91," ")</f>
        <v>3.0303030303030304E-2</v>
      </c>
      <c r="V9" s="94">
        <f>IFERROR(data!AI91/data!$AO91," ")</f>
        <v>0.72727272727272729</v>
      </c>
      <c r="W9" s="56">
        <f t="shared" si="7"/>
        <v>0.75757575757575757</v>
      </c>
      <c r="X9" s="95">
        <f>data!AP91</f>
        <v>42</v>
      </c>
      <c r="Y9" s="93">
        <f>IFERROR(data!AS91/data!$BA91," ")</f>
        <v>0.33333333333333331</v>
      </c>
      <c r="Z9" s="90">
        <f>IFERROR(data!AT91/data!$BA91," ")</f>
        <v>0.66666666666666663</v>
      </c>
      <c r="AA9" s="55">
        <f t="shared" si="8"/>
        <v>1</v>
      </c>
      <c r="AB9" s="89">
        <f>IFERROR(data!AU91/data!$BB91," ")</f>
        <v>9.0909090909090912E-2</v>
      </c>
      <c r="AC9" s="94">
        <f>IFERROR(data!AV91/data!$BB91," ")</f>
        <v>0.51515151515151514</v>
      </c>
      <c r="AD9" s="56">
        <f t="shared" si="9"/>
        <v>0.60606060606060608</v>
      </c>
      <c r="AE9" s="95">
        <f>data!BC91</f>
        <v>36</v>
      </c>
      <c r="AF9" s="93">
        <f>(IFERROR(data!BF91/data!$BN91," "))</f>
        <v>0.5</v>
      </c>
      <c r="AG9" s="90">
        <f>IFERROR(data!BG91/data!$BN91," ")</f>
        <v>0.25</v>
      </c>
      <c r="AH9" s="55">
        <f t="shared" si="10"/>
        <v>0.75</v>
      </c>
      <c r="AI9" s="89">
        <f>IFERROR(data!BH91/data!$BO91," ")</f>
        <v>2.4390243902439025E-2</v>
      </c>
      <c r="AJ9" s="94">
        <f>IFERROR(data!BI91/data!$BO91," ")</f>
        <v>0.65853658536585369</v>
      </c>
      <c r="AK9" s="56">
        <f t="shared" si="11"/>
        <v>0.68292682926829273</v>
      </c>
      <c r="AL9" s="95">
        <f>data!BP91</f>
        <v>49</v>
      </c>
      <c r="AM9" s="93">
        <f>IFERROR(data!BS91/data!$BY91," ")</f>
        <v>0.4</v>
      </c>
      <c r="AN9" s="90">
        <f>IFERROR(data!BT91/data!$BY91," ")</f>
        <v>0.6</v>
      </c>
      <c r="AO9" s="55">
        <f t="shared" ref="AO9" si="12">(AM9+AN9)</f>
        <v>1</v>
      </c>
      <c r="AP9" s="89">
        <f>(IFERROR(data!BU91/data!$BZ91," "))</f>
        <v>0.21875</v>
      </c>
      <c r="AQ9" s="94">
        <f>(IFERROR(data!BV91/data!$BZ91," "))</f>
        <v>0.5</v>
      </c>
      <c r="AR9" s="56">
        <f t="shared" ref="AR9" si="13">(AP9+AQ9)</f>
        <v>0.71875</v>
      </c>
      <c r="AS9" s="95">
        <f>data!CA91</f>
        <v>69</v>
      </c>
    </row>
    <row r="10" spans="1:46" s="34" customFormat="1" x14ac:dyDescent="0.25">
      <c r="A10" s="27" t="s">
        <v>7</v>
      </c>
      <c r="B10" s="209" t="s">
        <v>8</v>
      </c>
      <c r="C10" s="28" t="s">
        <v>129</v>
      </c>
      <c r="D10" s="33" t="str">
        <f>IFERROR(data!F92/data!N92," ")</f>
        <v xml:space="preserve"> </v>
      </c>
      <c r="E10" s="30" t="str">
        <f>IFERROR(data!G92/data!N92," ")</f>
        <v xml:space="preserve"> </v>
      </c>
      <c r="F10" s="25" t="str">
        <f t="shared" si="2"/>
        <v xml:space="preserve"> </v>
      </c>
      <c r="G10" s="29">
        <f>IFERROR(data!H92/data!O92," ")</f>
        <v>0</v>
      </c>
      <c r="H10" s="31">
        <f>IFERROR(data!I92/data!O92," ")</f>
        <v>0</v>
      </c>
      <c r="I10" s="40">
        <f t="shared" si="3"/>
        <v>0</v>
      </c>
      <c r="J10" s="47">
        <f>data!P92</f>
        <v>1</v>
      </c>
      <c r="K10" s="33" t="str">
        <f>IFERROR(data!S92/data!AA92," ")</f>
        <v xml:space="preserve"> </v>
      </c>
      <c r="L10" s="30" t="str">
        <f>IFERROR(data!T92/data!AA92," ")</f>
        <v xml:space="preserve"> </v>
      </c>
      <c r="M10" s="25" t="str">
        <f t="shared" si="4"/>
        <v xml:space="preserve"> </v>
      </c>
      <c r="N10" s="29" t="str">
        <f>IFERROR(data!U92/data!AB92," ")</f>
        <v xml:space="preserve"> </v>
      </c>
      <c r="O10" s="31" t="str">
        <f>IFERROR(data!V92/data!AB92," ")</f>
        <v xml:space="preserve"> </v>
      </c>
      <c r="P10" s="40" t="str">
        <f t="shared" si="5"/>
        <v xml:space="preserve"> </v>
      </c>
      <c r="Q10" s="47">
        <f>data!AC92</f>
        <v>0</v>
      </c>
      <c r="R10" s="33" t="str">
        <f>IFERROR(data!AF92/data!$AN92," ")</f>
        <v xml:space="preserve"> </v>
      </c>
      <c r="S10" s="30" t="str">
        <f>IFERROR(data!AG92/data!$AN92," ")</f>
        <v xml:space="preserve"> </v>
      </c>
      <c r="T10" s="25" t="str">
        <f t="shared" si="6"/>
        <v xml:space="preserve"> </v>
      </c>
      <c r="U10" s="29" t="str">
        <f>IFERROR(data!AH92/data!$AO92," ")</f>
        <v xml:space="preserve"> </v>
      </c>
      <c r="V10" s="31" t="str">
        <f>IFERROR(data!AI92/data!$AO92," ")</f>
        <v xml:space="preserve"> </v>
      </c>
      <c r="W10" s="40" t="str">
        <f t="shared" si="7"/>
        <v xml:space="preserve"> </v>
      </c>
      <c r="X10" s="47">
        <f>data!AP92</f>
        <v>0</v>
      </c>
      <c r="Y10" s="33" t="str">
        <f>IFERROR(data!AS92/data!$BA92," ")</f>
        <v xml:space="preserve"> </v>
      </c>
      <c r="Z10" s="30" t="str">
        <f>IFERROR(data!AT92/data!$BA92," ")</f>
        <v xml:space="preserve"> </v>
      </c>
      <c r="AA10" s="25" t="str">
        <f t="shared" si="8"/>
        <v xml:space="preserve"> </v>
      </c>
      <c r="AB10" s="29" t="str">
        <f>IFERROR(data!AU92/data!$BB92," ")</f>
        <v xml:space="preserve"> </v>
      </c>
      <c r="AC10" s="31" t="str">
        <f>IFERROR(data!AV92/data!$BB92," ")</f>
        <v xml:space="preserve"> </v>
      </c>
      <c r="AD10" s="40" t="str">
        <f t="shared" si="9"/>
        <v xml:space="preserve"> </v>
      </c>
      <c r="AE10" s="47">
        <f>data!BC92</f>
        <v>0</v>
      </c>
      <c r="AF10" s="33" t="str">
        <f>IFERROR(data!AZ92/data!$BA92," ")</f>
        <v xml:space="preserve"> </v>
      </c>
      <c r="AG10" s="30" t="str">
        <f>IFERROR(data!BA92/data!$BA92," ")</f>
        <v xml:space="preserve"> </v>
      </c>
      <c r="AH10" s="25" t="str">
        <f t="shared" ref="AH10:AH11" si="14">IFERROR(AF10+AG10," ")</f>
        <v xml:space="preserve"> </v>
      </c>
      <c r="AI10" s="29" t="str">
        <f>IFERROR(data!BH92/data!$BO92," ")</f>
        <v xml:space="preserve"> </v>
      </c>
      <c r="AJ10" s="31" t="str">
        <f>IFERROR(data!BI92/data!$BO92," ")</f>
        <v xml:space="preserve"> </v>
      </c>
      <c r="AK10" s="40" t="str">
        <f t="shared" si="11"/>
        <v xml:space="preserve"> </v>
      </c>
      <c r="AL10" s="47">
        <f>data!BP92</f>
        <v>0</v>
      </c>
      <c r="AM10" s="33" t="str">
        <f>IFERROR(data!BS92/data!$BY92," ")</f>
        <v xml:space="preserve"> </v>
      </c>
      <c r="AN10" s="30" t="str">
        <f>IFERROR(data!BT92/data!$BY92," ")</f>
        <v xml:space="preserve"> </v>
      </c>
      <c r="AO10" s="25"/>
      <c r="AP10" s="29" t="str">
        <f>(IFERROR(data!BU92/data!$BZ92," "))</f>
        <v xml:space="preserve"> </v>
      </c>
      <c r="AQ10" s="31" t="str">
        <f>(IFERROR(data!BV92/data!$BZ92," "))</f>
        <v xml:space="preserve"> </v>
      </c>
      <c r="AR10" s="40"/>
      <c r="AS10" s="47">
        <f>data!CA92</f>
        <v>0</v>
      </c>
    </row>
    <row r="11" spans="1:46" ht="15.75" thickBot="1" x14ac:dyDescent="0.3">
      <c r="A11" s="140" t="s">
        <v>150</v>
      </c>
      <c r="B11" s="210"/>
      <c r="C11" s="211"/>
      <c r="D11" s="122">
        <f>IFERROR(data!F93/data!N93," ")</f>
        <v>0.37386018237082069</v>
      </c>
      <c r="E11" s="122">
        <f>IFERROR(data!G93/data!N93," ")</f>
        <v>0.3161094224924012</v>
      </c>
      <c r="F11" s="129">
        <f t="shared" ref="F11" si="15">IFERROR(D11+E11," ")</f>
        <v>0.6899696048632219</v>
      </c>
      <c r="G11" s="122">
        <f>IFERROR(data!H93/data!O93," ")</f>
        <v>0.17948717948717949</v>
      </c>
      <c r="H11" s="122">
        <f>IFERROR(data!I93/data!O93," ")</f>
        <v>0.4358974358974359</v>
      </c>
      <c r="I11" s="129">
        <f t="shared" ref="I11" si="16">IFERROR(G11+H11," ")</f>
        <v>0.61538461538461542</v>
      </c>
      <c r="J11" s="208">
        <f>data!P93</f>
        <v>368</v>
      </c>
      <c r="K11" s="122">
        <f>IFERROR(data!S93/data!AA93," ")</f>
        <v>0.34670487106017189</v>
      </c>
      <c r="L11" s="122">
        <f>IFERROR(data!T93/data!AA93," ")</f>
        <v>0.34383954154727792</v>
      </c>
      <c r="M11" s="129">
        <f t="shared" ref="M11" si="17">IFERROR(K11+L11," ")</f>
        <v>0.69054441260744981</v>
      </c>
      <c r="N11" s="122">
        <f>IFERROR(data!U93/data!AB93," ")</f>
        <v>0.23076923076923078</v>
      </c>
      <c r="O11" s="122">
        <f>IFERROR(data!V93/data!AB93," ")</f>
        <v>0.5</v>
      </c>
      <c r="P11" s="129">
        <f t="shared" ref="P11" si="18">IFERROR(N11+O11," ")</f>
        <v>0.73076923076923084</v>
      </c>
      <c r="Q11" s="208">
        <f>data!AC93</f>
        <v>401</v>
      </c>
      <c r="R11" s="122">
        <f>IFERROR(data!AF93/data!$AN93," ")</f>
        <v>0.33333333333333331</v>
      </c>
      <c r="S11" s="122">
        <f>IFERROR(data!AG93/data!$AN93," ")</f>
        <v>0.31896551724137934</v>
      </c>
      <c r="T11" s="129">
        <f t="shared" ref="T11" si="19">IFERROR(R11+S11," ")</f>
        <v>0.65229885057471271</v>
      </c>
      <c r="U11" s="122">
        <f>IFERROR(data!AH93/data!$AO93," ")</f>
        <v>0.11627906976744186</v>
      </c>
      <c r="V11" s="122">
        <f>IFERROR(data!AI93/data!$AO93," ")</f>
        <v>0.60465116279069764</v>
      </c>
      <c r="W11" s="129">
        <f t="shared" ref="W11" si="20">IFERROR(U11+V11," ")</f>
        <v>0.72093023255813948</v>
      </c>
      <c r="X11" s="208">
        <f>data!AP93</f>
        <v>391</v>
      </c>
      <c r="Y11" s="122">
        <f>IFERROR(data!AS93/data!$BA93," ")</f>
        <v>0.29435483870967744</v>
      </c>
      <c r="Z11" s="122">
        <f>IFERROR(data!AT93/data!$BA93," ")</f>
        <v>0.36290322580645162</v>
      </c>
      <c r="AA11" s="129">
        <f t="shared" ref="AA11" si="21">IFERROR(Y11+Z11," ")</f>
        <v>0.657258064516129</v>
      </c>
      <c r="AB11" s="122">
        <f>IFERROR(data!AU93/data!$BB93," ")</f>
        <v>0.14285714285714285</v>
      </c>
      <c r="AC11" s="122">
        <f>IFERROR(data!AV93/data!$BB93," ")</f>
        <v>0.45238095238095238</v>
      </c>
      <c r="AD11" s="129">
        <f t="shared" ref="AD11" si="22">IFERROR(AB11+AC11," ")</f>
        <v>0.59523809523809523</v>
      </c>
      <c r="AE11" s="208">
        <f>data!BC93</f>
        <v>290</v>
      </c>
      <c r="AF11" s="122">
        <f>(IFERROR(data!BF93/data!$BN93," "))</f>
        <v>0.43396226415094341</v>
      </c>
      <c r="AG11" s="122">
        <f>IFERROR(data!BG93/data!$BN93," ")</f>
        <v>0.32704402515723269</v>
      </c>
      <c r="AH11" s="129">
        <f t="shared" si="14"/>
        <v>0.76100628930817615</v>
      </c>
      <c r="AI11" s="122">
        <f>IFERROR(data!BH93/data!$BO93," ")</f>
        <v>0.13461538461538461</v>
      </c>
      <c r="AJ11" s="122">
        <f>IFERROR(data!BI93/data!$BO93," ")</f>
        <v>0.53846153846153844</v>
      </c>
      <c r="AK11" s="129">
        <f t="shared" ref="AK11" si="23">IFERROR(AI11+AJ11," ")</f>
        <v>0.67307692307692302</v>
      </c>
      <c r="AL11" s="208">
        <f>data!BP93</f>
        <v>211</v>
      </c>
      <c r="AM11" s="122">
        <f>IFERROR(data!BS93/data!$BY93," ")</f>
        <v>0.39374999999999999</v>
      </c>
      <c r="AN11" s="122">
        <f>IFERROR(data!BT93/data!$BY93," ")</f>
        <v>0.4</v>
      </c>
      <c r="AO11" s="129">
        <f t="shared" ref="AO11" si="24">(AM11+AN11)</f>
        <v>0.79374999999999996</v>
      </c>
      <c r="AP11" s="122">
        <f>(IFERROR(data!BU93/data!$BZ93," "))</f>
        <v>0.23529411764705882</v>
      </c>
      <c r="AQ11" s="122">
        <f>(IFERROR(data!BV93/data!$BZ93," "))</f>
        <v>0.47058823529411764</v>
      </c>
      <c r="AR11" s="129">
        <f t="shared" ref="AR11" si="25">(AP11+AQ11)</f>
        <v>0.70588235294117641</v>
      </c>
      <c r="AS11" s="208">
        <f>data!CA93</f>
        <v>228</v>
      </c>
    </row>
    <row r="12" spans="1:46" x14ac:dyDescent="0.25">
      <c r="C12" t="s">
        <v>132</v>
      </c>
    </row>
    <row r="13" spans="1:46" x14ac:dyDescent="0.25">
      <c r="C13" s="39" t="s">
        <v>133</v>
      </c>
    </row>
    <row r="14" spans="1:46" x14ac:dyDescent="0.25">
      <c r="C14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930D-07EB-47A7-B049-A73FD0136DD0}">
  <dimension ref="A1:AQ14"/>
  <sheetViews>
    <sheetView tabSelected="1" workbookViewId="0">
      <selection activeCell="AO6" sqref="AO6"/>
    </sheetView>
  </sheetViews>
  <sheetFormatPr defaultRowHeight="15" x14ac:dyDescent="0.25"/>
  <cols>
    <col min="1" max="1" width="47.5703125" style="132" customWidth="1"/>
  </cols>
  <sheetData>
    <row r="1" spans="1:43" ht="15.75" thickBot="1" x14ac:dyDescent="0.3"/>
    <row r="2" spans="1:43" x14ac:dyDescent="0.25">
      <c r="A2" s="134"/>
      <c r="B2" s="157" t="s">
        <v>130</v>
      </c>
      <c r="C2" s="5"/>
      <c r="D2" s="5"/>
      <c r="E2" s="5"/>
      <c r="F2" s="5"/>
      <c r="G2" s="5"/>
      <c r="H2" s="5"/>
      <c r="I2" s="157" t="s">
        <v>131</v>
      </c>
      <c r="J2" s="5"/>
      <c r="K2" s="5"/>
      <c r="L2" s="5"/>
      <c r="M2" s="5"/>
      <c r="N2" s="5"/>
      <c r="O2" s="5"/>
      <c r="P2" s="157" t="s">
        <v>137</v>
      </c>
      <c r="Q2" s="5"/>
      <c r="R2" s="5"/>
      <c r="S2" s="5"/>
      <c r="T2" s="5"/>
      <c r="U2" s="5"/>
      <c r="V2" s="6"/>
      <c r="W2" s="7" t="s">
        <v>139</v>
      </c>
      <c r="X2" s="5"/>
      <c r="Y2" s="5"/>
      <c r="Z2" s="5"/>
      <c r="AA2" s="5"/>
      <c r="AB2" s="5"/>
      <c r="AC2" s="6"/>
      <c r="AD2" s="5" t="s">
        <v>142</v>
      </c>
      <c r="AE2" s="5"/>
      <c r="AF2" s="5"/>
      <c r="AG2" s="5"/>
      <c r="AH2" s="5"/>
      <c r="AI2" s="5"/>
      <c r="AJ2" s="6"/>
      <c r="AK2" s="5" t="s">
        <v>145</v>
      </c>
      <c r="AL2" s="5"/>
      <c r="AM2" s="5"/>
      <c r="AN2" s="5"/>
      <c r="AO2" s="5"/>
      <c r="AP2" s="5"/>
      <c r="AQ2" s="6"/>
    </row>
    <row r="3" spans="1:43" s="15" customFormat="1" ht="15" customHeight="1" x14ac:dyDescent="0.25">
      <c r="A3" s="135"/>
      <c r="B3" s="10" t="s">
        <v>93</v>
      </c>
      <c r="C3" s="11"/>
      <c r="D3" s="11"/>
      <c r="E3" s="11"/>
      <c r="F3" s="11"/>
      <c r="G3" s="12"/>
      <c r="H3" s="117" t="s">
        <v>94</v>
      </c>
      <c r="I3" s="10" t="s">
        <v>93</v>
      </c>
      <c r="J3" s="11"/>
      <c r="K3" s="11"/>
      <c r="L3" s="11"/>
      <c r="M3" s="11"/>
      <c r="N3" s="12"/>
      <c r="O3" s="117" t="s">
        <v>94</v>
      </c>
      <c r="P3" s="10" t="s">
        <v>93</v>
      </c>
      <c r="Q3" s="11"/>
      <c r="R3" s="11"/>
      <c r="S3" s="11"/>
      <c r="T3" s="11"/>
      <c r="U3" s="12"/>
      <c r="V3" s="13" t="s">
        <v>94</v>
      </c>
      <c r="W3" s="11" t="s">
        <v>93</v>
      </c>
      <c r="X3" s="11"/>
      <c r="Y3" s="11"/>
      <c r="Z3" s="11"/>
      <c r="AA3" s="11"/>
      <c r="AB3" s="12"/>
      <c r="AC3" s="13" t="s">
        <v>94</v>
      </c>
      <c r="AD3" s="11" t="s">
        <v>93</v>
      </c>
      <c r="AE3" s="11"/>
      <c r="AF3" s="11"/>
      <c r="AG3" s="11"/>
      <c r="AH3" s="11"/>
      <c r="AI3" s="12"/>
      <c r="AJ3" s="13" t="s">
        <v>94</v>
      </c>
      <c r="AK3" s="11" t="s">
        <v>93</v>
      </c>
      <c r="AL3" s="11"/>
      <c r="AM3" s="11"/>
      <c r="AN3" s="11"/>
      <c r="AO3" s="11"/>
      <c r="AP3" s="12"/>
      <c r="AQ3" s="13" t="s">
        <v>94</v>
      </c>
    </row>
    <row r="4" spans="1:43" s="15" customFormat="1" ht="15" customHeight="1" x14ac:dyDescent="0.25">
      <c r="A4" s="135"/>
      <c r="B4" s="10" t="s">
        <v>95</v>
      </c>
      <c r="C4" s="11"/>
      <c r="D4" s="16"/>
      <c r="E4" s="10" t="s">
        <v>96</v>
      </c>
      <c r="F4" s="17"/>
      <c r="G4" s="16"/>
      <c r="H4" s="117" t="s">
        <v>97</v>
      </c>
      <c r="I4" s="10" t="s">
        <v>95</v>
      </c>
      <c r="J4" s="11"/>
      <c r="K4" s="16"/>
      <c r="L4" s="10" t="s">
        <v>96</v>
      </c>
      <c r="M4" s="17"/>
      <c r="N4" s="16"/>
      <c r="O4" s="117" t="s">
        <v>97</v>
      </c>
      <c r="P4" s="10" t="s">
        <v>95</v>
      </c>
      <c r="Q4" s="11"/>
      <c r="R4" s="16"/>
      <c r="S4" s="10" t="s">
        <v>96</v>
      </c>
      <c r="T4" s="17"/>
      <c r="U4" s="16"/>
      <c r="V4" s="13" t="s">
        <v>97</v>
      </c>
      <c r="W4" s="11" t="s">
        <v>95</v>
      </c>
      <c r="X4" s="11"/>
      <c r="Y4" s="16"/>
      <c r="Z4" s="10" t="s">
        <v>96</v>
      </c>
      <c r="AA4" s="17"/>
      <c r="AB4" s="16"/>
      <c r="AC4" s="13" t="s">
        <v>97</v>
      </c>
      <c r="AD4" s="11" t="s">
        <v>95</v>
      </c>
      <c r="AE4" s="11"/>
      <c r="AF4" s="16"/>
      <c r="AG4" s="10" t="s">
        <v>96</v>
      </c>
      <c r="AH4" s="17"/>
      <c r="AI4" s="16"/>
      <c r="AJ4" s="13" t="s">
        <v>97</v>
      </c>
      <c r="AK4" s="11" t="s">
        <v>95</v>
      </c>
      <c r="AL4" s="11"/>
      <c r="AM4" s="16"/>
      <c r="AN4" s="10" t="s">
        <v>96</v>
      </c>
      <c r="AO4" s="17"/>
      <c r="AP4" s="16"/>
      <c r="AQ4" s="13" t="s">
        <v>97</v>
      </c>
    </row>
    <row r="5" spans="1:43" s="15" customFormat="1" ht="36.75" customHeight="1" x14ac:dyDescent="0.25">
      <c r="A5" s="135"/>
      <c r="B5" s="158" t="s">
        <v>98</v>
      </c>
      <c r="C5" s="108" t="s">
        <v>99</v>
      </c>
      <c r="D5" s="16" t="s">
        <v>100</v>
      </c>
      <c r="E5" s="109" t="s">
        <v>98</v>
      </c>
      <c r="F5" s="108" t="s">
        <v>99</v>
      </c>
      <c r="G5" s="16" t="s">
        <v>100</v>
      </c>
      <c r="H5" s="117"/>
      <c r="I5" s="109" t="s">
        <v>98</v>
      </c>
      <c r="J5" s="108" t="s">
        <v>99</v>
      </c>
      <c r="K5" s="16" t="s">
        <v>100</v>
      </c>
      <c r="L5" s="109" t="s">
        <v>98</v>
      </c>
      <c r="M5" s="108" t="s">
        <v>99</v>
      </c>
      <c r="N5" s="16" t="s">
        <v>100</v>
      </c>
      <c r="O5" s="117"/>
      <c r="P5" s="109" t="s">
        <v>98</v>
      </c>
      <c r="Q5" s="108" t="s">
        <v>99</v>
      </c>
      <c r="R5" s="16" t="s">
        <v>100</v>
      </c>
      <c r="S5" s="109" t="s">
        <v>98</v>
      </c>
      <c r="T5" s="108" t="s">
        <v>99</v>
      </c>
      <c r="U5" s="16" t="s">
        <v>100</v>
      </c>
      <c r="V5" s="13"/>
      <c r="W5" s="108" t="s">
        <v>98</v>
      </c>
      <c r="X5" s="108" t="s">
        <v>99</v>
      </c>
      <c r="Y5" s="16" t="s">
        <v>100</v>
      </c>
      <c r="Z5" s="109" t="s">
        <v>98</v>
      </c>
      <c r="AA5" s="108" t="s">
        <v>99</v>
      </c>
      <c r="AB5" s="16" t="s">
        <v>100</v>
      </c>
      <c r="AC5" s="13"/>
      <c r="AD5" s="108" t="s">
        <v>98</v>
      </c>
      <c r="AE5" s="108" t="s">
        <v>99</v>
      </c>
      <c r="AF5" s="16" t="s">
        <v>100</v>
      </c>
      <c r="AG5" s="109" t="s">
        <v>98</v>
      </c>
      <c r="AH5" s="108" t="s">
        <v>99</v>
      </c>
      <c r="AI5" s="16" t="s">
        <v>100</v>
      </c>
      <c r="AJ5" s="13"/>
      <c r="AK5" s="108" t="s">
        <v>98</v>
      </c>
      <c r="AL5" s="108" t="s">
        <v>99</v>
      </c>
      <c r="AM5" s="16" t="s">
        <v>100</v>
      </c>
      <c r="AN5" s="109" t="s">
        <v>98</v>
      </c>
      <c r="AO5" s="108" t="s">
        <v>99</v>
      </c>
      <c r="AP5" s="16" t="s">
        <v>100</v>
      </c>
      <c r="AQ5" s="13"/>
    </row>
    <row r="6" spans="1:43" s="128" customFormat="1" x14ac:dyDescent="0.25">
      <c r="A6" s="35" t="s">
        <v>151</v>
      </c>
      <c r="B6" s="138">
        <f>IFERROR(data!F51/data!N51," ")</f>
        <v>0.29855371900826444</v>
      </c>
      <c r="C6" s="138">
        <f>IFERROR(data!G51/data!N51," ")</f>
        <v>0.4762396694214876</v>
      </c>
      <c r="D6" s="137">
        <f>SUM(B6:C6)</f>
        <v>0.77479338842975198</v>
      </c>
      <c r="E6" s="138">
        <f>IFERROR(data!H51/data!O51," ")</f>
        <v>0.10747663551401869</v>
      </c>
      <c r="F6" s="138">
        <f>IFERROR(data!I51/data!O51," ")</f>
        <v>0.67289719626168221</v>
      </c>
      <c r="G6" s="137">
        <f>SUM(E6:F6)</f>
        <v>0.78037383177570085</v>
      </c>
      <c r="H6" s="153">
        <f>data!P51</f>
        <v>1396</v>
      </c>
      <c r="I6" s="138">
        <f>IFERROR(data!S51/data!AA51," ")</f>
        <v>0.32946145723336856</v>
      </c>
      <c r="J6" s="138">
        <f>IFERROR(data!T51/data!AA51," ")</f>
        <v>0.49313621964097148</v>
      </c>
      <c r="K6" s="137">
        <f>SUM(I6:J6)</f>
        <v>0.82259767687434004</v>
      </c>
      <c r="L6" s="138">
        <f>IFERROR(data!U51/data!AB51," ")</f>
        <v>0.13302752293577982</v>
      </c>
      <c r="M6" s="138">
        <f>IFERROR(data!V51/data!AB51," ")</f>
        <v>0.68807339449541283</v>
      </c>
      <c r="N6" s="137">
        <f>SUM(L6:M6)</f>
        <v>0.82110091743119262</v>
      </c>
      <c r="O6" s="153">
        <f>data!AC51</f>
        <v>1383</v>
      </c>
      <c r="P6" s="138">
        <f>IFERROR(data!AF51/data!$AN51," ")</f>
        <v>0.21126760563380281</v>
      </c>
      <c r="Q6" s="138">
        <f>IFERROR(data!AG51/data!$AN51," ")</f>
        <v>0.49679897567221509</v>
      </c>
      <c r="R6" s="137">
        <f>SUM(P6:Q6)</f>
        <v>0.70806658130601785</v>
      </c>
      <c r="S6" s="138">
        <f>IFERROR(data!AH51/data!$AO51," ")</f>
        <v>0.1013215859030837</v>
      </c>
      <c r="T6" s="138">
        <v>0.68061674008810569</v>
      </c>
      <c r="U6" s="137">
        <f>SUM(S6:T6)</f>
        <v>0.7819383259911894</v>
      </c>
      <c r="V6" s="161">
        <f>data!AP51</f>
        <v>1235</v>
      </c>
      <c r="W6" s="173">
        <v>0.25746799431009959</v>
      </c>
      <c r="X6" s="138">
        <f>IFERROR(data!AT51/data!$BA51," ")</f>
        <v>0.50640113798008535</v>
      </c>
      <c r="Y6" s="137">
        <f>SUM(W6:X6)</f>
        <v>0.76386913229018494</v>
      </c>
      <c r="Z6" s="138">
        <f>IFERROR(data!AU51/data!$BB51," ")</f>
        <v>7.9670329670329665E-2</v>
      </c>
      <c r="AA6" s="138">
        <f>IFERROR(data!AV51/data!$BB51," ")</f>
        <v>0.71703296703296704</v>
      </c>
      <c r="AB6" s="137">
        <f>SUM(Z6:AA6)</f>
        <v>0.79670329670329676</v>
      </c>
      <c r="AC6" s="161">
        <f>data!BC51</f>
        <v>1067</v>
      </c>
      <c r="AD6" s="173">
        <f>IFERROR(data!BF51/data!$BN51," ")</f>
        <v>0.24393530997304583</v>
      </c>
      <c r="AE6" s="138">
        <f>IFERROR(data!BG51/data!$BN51," ")</f>
        <v>0.5</v>
      </c>
      <c r="AF6" s="137">
        <f>SUM(AD6:AE6)</f>
        <v>0.7439353099730458</v>
      </c>
      <c r="AG6" s="138">
        <f>IFERROR(data!BH51/data!$BO51," ")</f>
        <v>9.0425531914893623E-2</v>
      </c>
      <c r="AH6" s="138">
        <f>IFERROR(data!BI51/data!$BO51," ")</f>
        <v>0.72872340425531912</v>
      </c>
      <c r="AI6" s="137">
        <f>SUM(AG6:AH6)</f>
        <v>0.81914893617021278</v>
      </c>
      <c r="AJ6" s="161">
        <f>data!BP51</f>
        <v>1118</v>
      </c>
      <c r="AK6" s="173">
        <f>IFERROR(data!BS51/data!$BY51," ")</f>
        <v>0.22791293213828426</v>
      </c>
      <c r="AL6" s="138">
        <f>IFERROR(data!BT51/data!$BY51," ")</f>
        <v>0.54417413572343154</v>
      </c>
      <c r="AM6" s="138">
        <f>SUM(AK6:AL6)</f>
        <v>0.77208706786171577</v>
      </c>
      <c r="AN6" s="138">
        <f>IFERROR(data!BU51/data!$BZ51," ")</f>
        <v>0.1</v>
      </c>
      <c r="AO6" s="138">
        <f>IFERROR(data!BV51/data!$BZ51," ")</f>
        <v>0.71621621621621623</v>
      </c>
      <c r="AP6" s="137">
        <f>SUM(AN6:AO6)</f>
        <v>0.81621621621621621</v>
      </c>
      <c r="AQ6" s="159">
        <f>data!CA51</f>
        <v>1151</v>
      </c>
    </row>
    <row r="7" spans="1:43" s="128" customFormat="1" x14ac:dyDescent="0.25">
      <c r="A7" s="35" t="s">
        <v>152</v>
      </c>
      <c r="B7" s="138">
        <f>IFERROR(data!F62/data!N62," ")</f>
        <v>0.16905444126074498</v>
      </c>
      <c r="C7" s="138">
        <f>IFERROR(data!G62/data!N62," ")</f>
        <v>0.58166189111747846</v>
      </c>
      <c r="D7" s="137">
        <f t="shared" ref="D7:D13" si="0">SUM(B7:C7)</f>
        <v>0.75071633237822344</v>
      </c>
      <c r="E7" s="138">
        <f>IFERROR(data!H62/data!O62," ")</f>
        <v>0.18269230769230768</v>
      </c>
      <c r="F7" s="138">
        <f>IFERROR(data!I62/data!O62," ")</f>
        <v>0.63461538461538458</v>
      </c>
      <c r="G7" s="137">
        <f t="shared" ref="G7:G13" si="1">SUM(E7:F7)</f>
        <v>0.81730769230769229</v>
      </c>
      <c r="H7" s="153">
        <f>data!P62</f>
        <v>557</v>
      </c>
      <c r="I7" s="138">
        <f>IFERROR(data!S62/data!AA62," ")</f>
        <v>0.13368983957219252</v>
      </c>
      <c r="J7" s="138">
        <f>IFERROR(data!T62/data!AA62," ")</f>
        <v>0.5935828877005348</v>
      </c>
      <c r="K7" s="137">
        <f t="shared" ref="K7:K13" si="2">SUM(I7:J7)</f>
        <v>0.72727272727272729</v>
      </c>
      <c r="L7" s="138">
        <f>IFERROR(data!U62/data!AB62," ")</f>
        <v>0.21827411167512689</v>
      </c>
      <c r="M7" s="138">
        <f>IFERROR(data!V62/data!AB62," ")</f>
        <v>0.6091370558375635</v>
      </c>
      <c r="N7" s="137">
        <f t="shared" ref="N7:N13" si="3">SUM(L7:M7)</f>
        <v>0.82741116751269039</v>
      </c>
      <c r="O7" s="153">
        <f>data!AC62</f>
        <v>571</v>
      </c>
      <c r="P7" s="138">
        <f>IFERROR(data!AF62/data!$AN62," ")</f>
        <v>0.13333333333333333</v>
      </c>
      <c r="Q7" s="138">
        <f>IFERROR(data!AG62/data!$AN62," ")</f>
        <v>0.57666666666666666</v>
      </c>
      <c r="R7" s="137">
        <f t="shared" ref="R7:R13" si="4">SUM(P7:Q7)</f>
        <v>0.71</v>
      </c>
      <c r="S7" s="138">
        <f>IFERROR(data!AH62/data!$AO62," ")</f>
        <v>0.25945945945945947</v>
      </c>
      <c r="T7" s="138">
        <v>0.68061674008810569</v>
      </c>
      <c r="U7" s="137">
        <f t="shared" ref="U7:U13" si="5">SUM(S7:T7)</f>
        <v>0.94007619954756516</v>
      </c>
      <c r="V7" s="161">
        <f>data!AP62</f>
        <v>485</v>
      </c>
      <c r="W7" s="173">
        <v>0.25746799431009959</v>
      </c>
      <c r="X7" s="138">
        <f>IFERROR(data!AT62/data!$BA62," ")</f>
        <v>0.56782334384858046</v>
      </c>
      <c r="Y7" s="137">
        <f t="shared" ref="Y7:Y13" si="6">SUM(W7:X7)</f>
        <v>0.82529133815868005</v>
      </c>
      <c r="Z7" s="138">
        <f>IFERROR(data!AU62/data!$BB62," ")</f>
        <v>0.29508196721311475</v>
      </c>
      <c r="AA7" s="138">
        <f>IFERROR(data!AV62/data!$BB62," ")</f>
        <v>0.49726775956284153</v>
      </c>
      <c r="AB7" s="137">
        <f t="shared" ref="AB7:AB13" si="7">SUM(Z7:AA7)</f>
        <v>0.79234972677595628</v>
      </c>
      <c r="AC7" s="161">
        <f>data!BC62</f>
        <v>500</v>
      </c>
      <c r="AD7" s="173">
        <f>IFERROR(data!BF62/data!$BN62," ")</f>
        <v>0.12352941176470589</v>
      </c>
      <c r="AE7" s="138">
        <f>IFERROR(data!BG62/data!$BN62," ")</f>
        <v>0.56470588235294117</v>
      </c>
      <c r="AF7" s="137">
        <f t="shared" ref="AF7:AF13" si="8">SUM(AD7:AE7)</f>
        <v>0.68823529411764706</v>
      </c>
      <c r="AG7" s="138">
        <f>IFERROR(data!BH62/data!$BO62," ")</f>
        <v>0.29078014184397161</v>
      </c>
      <c r="AH7" s="138">
        <f>IFERROR(data!BI62/data!$BO62," ")</f>
        <v>0.58156028368794321</v>
      </c>
      <c r="AI7" s="137">
        <f t="shared" ref="AI7:AI13" si="9">SUM(AG7:AH7)</f>
        <v>0.87234042553191482</v>
      </c>
      <c r="AJ7" s="161">
        <f>data!BP62</f>
        <v>481</v>
      </c>
      <c r="AK7" s="173">
        <f>IFERROR(data!BS62/data!$BY62," ")</f>
        <v>0.16666666666666666</v>
      </c>
      <c r="AL7" s="138">
        <f>IFERROR(data!BT62/data!$BY62," ")</f>
        <v>0.54166666666666663</v>
      </c>
      <c r="AM7" s="138">
        <f t="shared" ref="AM7:AM13" si="10">SUM(AK7:AL7)</f>
        <v>0.70833333333333326</v>
      </c>
      <c r="AN7" s="138">
        <f>IFERROR(data!BU62/data!$BZ62," ")</f>
        <v>0.25</v>
      </c>
      <c r="AO7" s="138">
        <f>IFERROR(data!BV62/data!$BZ62," ")</f>
        <v>0.60106382978723405</v>
      </c>
      <c r="AP7" s="137">
        <f t="shared" ref="AP7:AP13" si="11">SUM(AN7:AO7)</f>
        <v>0.85106382978723405</v>
      </c>
      <c r="AQ7" s="159">
        <f>data!CA62</f>
        <v>548</v>
      </c>
    </row>
    <row r="8" spans="1:43" s="128" customFormat="1" x14ac:dyDescent="0.25">
      <c r="A8" s="35" t="s">
        <v>153</v>
      </c>
      <c r="B8" s="138">
        <f>IFERROR(data!F66/data!N66," ")</f>
        <v>0.17333333333333334</v>
      </c>
      <c r="C8" s="138">
        <f>IFERROR(data!G66/data!N66," ")</f>
        <v>0.56000000000000005</v>
      </c>
      <c r="D8" s="137">
        <f t="shared" si="0"/>
        <v>0.73333333333333339</v>
      </c>
      <c r="E8" s="138">
        <f>IFERROR(data!H66/data!O66," ")</f>
        <v>3.1446540880503145E-2</v>
      </c>
      <c r="F8" s="138">
        <f>IFERROR(data!I66/data!O66," ")</f>
        <v>0.90566037735849059</v>
      </c>
      <c r="G8" s="137">
        <f t="shared" si="1"/>
        <v>0.93710691823899372</v>
      </c>
      <c r="H8" s="153">
        <f>data!P66</f>
        <v>234</v>
      </c>
      <c r="I8" s="138">
        <f>IFERROR(data!S66/data!AA66," ")</f>
        <v>0.12745098039215685</v>
      </c>
      <c r="J8" s="138">
        <f>IFERROR(data!T66/data!AA66," ")</f>
        <v>0.74509803921568629</v>
      </c>
      <c r="K8" s="137">
        <f t="shared" si="2"/>
        <v>0.87254901960784315</v>
      </c>
      <c r="L8" s="138">
        <f>IFERROR(data!U66/data!AB66," ")</f>
        <v>5.027932960893855E-2</v>
      </c>
      <c r="M8" s="138">
        <f>IFERROR(data!V66/data!AB66," ")</f>
        <v>0.85474860335195535</v>
      </c>
      <c r="N8" s="137">
        <f t="shared" si="3"/>
        <v>0.9050279329608939</v>
      </c>
      <c r="O8" s="153">
        <f>data!AC66</f>
        <v>281</v>
      </c>
      <c r="P8" s="138">
        <f>IFERROR(data!AF66/data!$AN66," ")</f>
        <v>0.19444444444444445</v>
      </c>
      <c r="Q8" s="138">
        <f>IFERROR(data!AG66/data!$AN66," ")</f>
        <v>0.56944444444444442</v>
      </c>
      <c r="R8" s="137">
        <f t="shared" si="4"/>
        <v>0.76388888888888884</v>
      </c>
      <c r="S8" s="138">
        <f>IFERROR(data!AH66/data!$AO66," ")</f>
        <v>2.9629629629629631E-2</v>
      </c>
      <c r="T8" s="138">
        <v>0.68061674008810569</v>
      </c>
      <c r="U8" s="137">
        <f t="shared" si="5"/>
        <v>0.71024636971773536</v>
      </c>
      <c r="V8" s="161">
        <f>data!AP66</f>
        <v>207</v>
      </c>
      <c r="W8" s="173">
        <v>0.25746799431009959</v>
      </c>
      <c r="X8" s="138">
        <f>IFERROR(data!AT66/data!$BA66," ")</f>
        <v>0.69767441860465118</v>
      </c>
      <c r="Y8" s="137">
        <f t="shared" si="6"/>
        <v>0.95514241291475077</v>
      </c>
      <c r="Z8" s="138">
        <f>IFERROR(data!AU66/data!$BB66," ")</f>
        <v>4.1666666666666664E-2</v>
      </c>
      <c r="AA8" s="138">
        <f>IFERROR(data!AV66/data!$BB66," ")</f>
        <v>0.77777777777777779</v>
      </c>
      <c r="AB8" s="137">
        <f t="shared" si="7"/>
        <v>0.81944444444444442</v>
      </c>
      <c r="AC8" s="161">
        <f>data!BC66</f>
        <v>115</v>
      </c>
      <c r="AD8" s="173">
        <f>IFERROR(data!BF66/data!$BN66," ")</f>
        <v>0.13953488372093023</v>
      </c>
      <c r="AE8" s="138">
        <f>IFERROR(data!BG66/data!$BN66," ")</f>
        <v>0.69767441860465118</v>
      </c>
      <c r="AF8" s="137">
        <f t="shared" si="8"/>
        <v>0.83720930232558144</v>
      </c>
      <c r="AG8" s="138">
        <f>IFERROR(data!BH66/data!$BO66," ")</f>
        <v>4.1666666666666664E-2</v>
      </c>
      <c r="AH8" s="138">
        <f>IFERROR(data!BI66/data!$BO66," ")</f>
        <v>0.77777777777777779</v>
      </c>
      <c r="AI8" s="137">
        <f t="shared" si="9"/>
        <v>0.81944444444444442</v>
      </c>
      <c r="AJ8" s="161">
        <f>data!BP66</f>
        <v>115</v>
      </c>
      <c r="AK8" s="173">
        <f>IFERROR(data!BS66/data!$BY66," ")</f>
        <v>0.1388888888888889</v>
      </c>
      <c r="AL8" s="138">
        <f>IFERROR(data!BT66/data!$BY66," ")</f>
        <v>0.70833333333333337</v>
      </c>
      <c r="AM8" s="138">
        <f t="shared" si="10"/>
        <v>0.84722222222222232</v>
      </c>
      <c r="AN8" s="138">
        <f>IFERROR(data!BU66/data!$BZ66," ")</f>
        <v>0.04</v>
      </c>
      <c r="AO8" s="138">
        <f>IFERROR(data!BV66/data!$BZ66," ")</f>
        <v>0.82666666666666666</v>
      </c>
      <c r="AP8" s="137">
        <f t="shared" si="11"/>
        <v>0.8666666666666667</v>
      </c>
      <c r="AQ8" s="159">
        <f>data!CA66</f>
        <v>147</v>
      </c>
    </row>
    <row r="9" spans="1:43" s="136" customFormat="1" x14ac:dyDescent="0.25">
      <c r="A9" s="41" t="s">
        <v>154</v>
      </c>
      <c r="B9" s="139">
        <f>IFERROR(data!F76/data!N76," ")</f>
        <v>0.17748091603053434</v>
      </c>
      <c r="C9" s="139">
        <f>IFERROR(data!G76/data!N76," ")</f>
        <v>0.5992366412213741</v>
      </c>
      <c r="D9" s="119">
        <f t="shared" si="0"/>
        <v>0.7767175572519085</v>
      </c>
      <c r="E9" s="139">
        <f>IFERROR(data!H76/data!O76," ")</f>
        <v>0.14285714285714285</v>
      </c>
      <c r="F9" s="139">
        <f>IFERROR(data!I76/data!O76," ")</f>
        <v>0.6470588235294118</v>
      </c>
      <c r="G9" s="119">
        <f t="shared" si="1"/>
        <v>0.7899159663865547</v>
      </c>
      <c r="H9" s="156">
        <f>data!P76</f>
        <v>762</v>
      </c>
      <c r="I9" s="139">
        <f>IFERROR(data!S76/data!AA76," ")</f>
        <v>0.16594827586206898</v>
      </c>
      <c r="J9" s="139">
        <f>IFERROR(data!T76/data!AA76," ")</f>
        <v>0.61637931034482762</v>
      </c>
      <c r="K9" s="119">
        <f t="shared" si="2"/>
        <v>0.78232758620689657</v>
      </c>
      <c r="L9" s="139">
        <f>IFERROR(data!U76/data!AB76," ")</f>
        <v>8.7499999999999994E-2</v>
      </c>
      <c r="M9" s="139">
        <f>IFERROR(data!V76/data!AB76," ")</f>
        <v>0.72916666666666663</v>
      </c>
      <c r="N9" s="119">
        <f t="shared" si="3"/>
        <v>0.81666666666666665</v>
      </c>
      <c r="O9" s="156">
        <f>data!AC76</f>
        <v>704</v>
      </c>
      <c r="P9" s="139">
        <f>IFERROR(data!AF76/data!$AN76," ")</f>
        <v>0.15915119363395225</v>
      </c>
      <c r="Q9" s="139">
        <f>IFERROR(data!AG76/data!$AN76," ")</f>
        <v>0.64456233421750664</v>
      </c>
      <c r="R9" s="119">
        <f t="shared" si="4"/>
        <v>0.80371352785145889</v>
      </c>
      <c r="S9" s="139">
        <f>IFERROR(data!AH76/data!$AO76," ")</f>
        <v>0.1099476439790576</v>
      </c>
      <c r="T9" s="139">
        <v>0.68061674008810569</v>
      </c>
      <c r="U9" s="119">
        <f t="shared" si="5"/>
        <v>0.79056438406716323</v>
      </c>
      <c r="V9" s="186">
        <f>data!AP76</f>
        <v>568</v>
      </c>
      <c r="W9" s="174">
        <v>0.25746799431009959</v>
      </c>
      <c r="X9" s="139">
        <f>IFERROR(data!AT76/data!$BA76," ")</f>
        <v>0.63687150837988826</v>
      </c>
      <c r="Y9" s="119">
        <f t="shared" si="6"/>
        <v>0.89433950268998785</v>
      </c>
      <c r="Z9" s="139">
        <f>IFERROR(data!AU76/data!$BB76," ")</f>
        <v>9.8684210526315791E-2</v>
      </c>
      <c r="AA9" s="139">
        <f>IFERROR(data!AV76/data!$BB76," ")</f>
        <v>0.65789473684210531</v>
      </c>
      <c r="AB9" s="119">
        <f t="shared" si="7"/>
        <v>0.75657894736842113</v>
      </c>
      <c r="AC9" s="186">
        <f>data!BC76</f>
        <v>510</v>
      </c>
      <c r="AD9" s="174">
        <f>IFERROR(data!BF76/data!$BN76," ")</f>
        <v>0.13513513513513514</v>
      </c>
      <c r="AE9" s="139">
        <f>IFERROR(data!BG76/data!$BN76," ")</f>
        <v>0.65110565110565111</v>
      </c>
      <c r="AF9" s="119">
        <f t="shared" si="8"/>
        <v>0.7862407862407863</v>
      </c>
      <c r="AG9" s="139">
        <f>IFERROR(data!BH76/data!$BO76," ")</f>
        <v>0.24705882352941178</v>
      </c>
      <c r="AH9" s="139">
        <f>IFERROR(data!BI76/data!$BO76," ")</f>
        <v>0.6</v>
      </c>
      <c r="AI9" s="119">
        <f t="shared" si="9"/>
        <v>0.84705882352941175</v>
      </c>
      <c r="AJ9" s="189">
        <f>data!BP76</f>
        <v>577</v>
      </c>
      <c r="AK9" s="174">
        <f>IFERROR(data!BS76/data!$BY76," ")</f>
        <v>0.14824120603015076</v>
      </c>
      <c r="AL9" s="139">
        <f>IFERROR(data!BT76/data!$BY76," ")</f>
        <v>0.66080402010050254</v>
      </c>
      <c r="AM9" s="139">
        <f t="shared" si="10"/>
        <v>0.80904522613065333</v>
      </c>
      <c r="AN9" s="139">
        <f>IFERROR(data!BU76/data!$BZ76," ")</f>
        <v>0.1038961038961039</v>
      </c>
      <c r="AO9" s="139">
        <f>IFERROR(data!BV76/data!$BZ76," ")</f>
        <v>0.72727272727272729</v>
      </c>
      <c r="AP9" s="119">
        <f t="shared" si="11"/>
        <v>0.83116883116883122</v>
      </c>
      <c r="AQ9" s="160">
        <f>data!CA76</f>
        <v>552</v>
      </c>
    </row>
    <row r="10" spans="1:43" s="128" customFormat="1" x14ac:dyDescent="0.25">
      <c r="A10" s="35" t="s">
        <v>155</v>
      </c>
      <c r="B10" s="138">
        <f>IFERROR(data!F87/data!N87," ")</f>
        <v>0.24496644295302014</v>
      </c>
      <c r="C10" s="138">
        <f>IFERROR(data!G87/data!N87," ")</f>
        <v>0.51677852348993292</v>
      </c>
      <c r="D10" s="137">
        <f t="shared" si="0"/>
        <v>0.76174496644295309</v>
      </c>
      <c r="E10" s="138">
        <f>IFERROR(data!H87/data!O87," ")</f>
        <v>0.15873015873015872</v>
      </c>
      <c r="F10" s="138">
        <f>IFERROR(data!I87/data!O87," ")</f>
        <v>0.58730158730158732</v>
      </c>
      <c r="G10" s="137">
        <f t="shared" si="1"/>
        <v>0.74603174603174605</v>
      </c>
      <c r="H10" s="153">
        <f>data!P87</f>
        <v>424</v>
      </c>
      <c r="I10" s="138">
        <f>IFERROR(data!S87/data!AA87," ")</f>
        <v>0.34798534798534797</v>
      </c>
      <c r="J10" s="138">
        <f>IFERROR(data!T87/data!AA87," ")</f>
        <v>0.47252747252747251</v>
      </c>
      <c r="K10" s="137">
        <f t="shared" si="2"/>
        <v>0.82051282051282048</v>
      </c>
      <c r="L10" s="138">
        <f>IFERROR(data!U87/data!AB87," ")</f>
        <v>0.14583333333333334</v>
      </c>
      <c r="M10" s="138">
        <f>IFERROR(data!V87/data!AB87," ")</f>
        <v>0.63888888888888884</v>
      </c>
      <c r="N10" s="137">
        <f t="shared" si="3"/>
        <v>0.78472222222222221</v>
      </c>
      <c r="O10" s="153">
        <f>data!AC87</f>
        <v>417</v>
      </c>
      <c r="P10" s="138">
        <f>IFERROR(data!AF87/data!$AN87," ")</f>
        <v>0.22500000000000001</v>
      </c>
      <c r="Q10" s="138">
        <f>IFERROR(data!AG87/data!$AN87," ")</f>
        <v>0.55833333333333335</v>
      </c>
      <c r="R10" s="137">
        <f t="shared" si="4"/>
        <v>0.78333333333333333</v>
      </c>
      <c r="S10" s="138">
        <f>IFERROR(data!AH87/data!$AO87," ")</f>
        <v>0.13821138211382114</v>
      </c>
      <c r="T10" s="138">
        <v>0.68061674008810569</v>
      </c>
      <c r="U10" s="137">
        <f t="shared" si="5"/>
        <v>0.8188281222019268</v>
      </c>
      <c r="V10" s="161">
        <f>data!AP87</f>
        <v>363</v>
      </c>
      <c r="W10" s="173">
        <v>0.25746799431009959</v>
      </c>
      <c r="X10" s="138">
        <f>IFERROR(data!AT87/data!$BA87," ")</f>
        <v>0.51801801801801806</v>
      </c>
      <c r="Y10" s="137">
        <f t="shared" si="6"/>
        <v>0.77548601232811765</v>
      </c>
      <c r="Z10" s="138">
        <f>IFERROR(data!AU87/data!$BB87," ")</f>
        <v>0.14423076923076922</v>
      </c>
      <c r="AA10" s="138">
        <f>IFERROR(data!AV87/data!$BB87," ")</f>
        <v>0.63461538461538458</v>
      </c>
      <c r="AB10" s="137">
        <f t="shared" si="7"/>
        <v>0.77884615384615374</v>
      </c>
      <c r="AC10" s="161">
        <f>data!BC87</f>
        <v>326</v>
      </c>
      <c r="AD10" s="173">
        <f>IFERROR(data!BF87/data!$BN87," ")</f>
        <v>0.21658986175115208</v>
      </c>
      <c r="AE10" s="138">
        <f>IFERROR(data!BG87/data!$BN87," ")</f>
        <v>0.58064516129032262</v>
      </c>
      <c r="AF10" s="137">
        <f t="shared" si="8"/>
        <v>0.79723502304147464</v>
      </c>
      <c r="AG10" s="138">
        <f>IFERROR(data!BH87/data!$BO87," ")</f>
        <v>0.12676056338028169</v>
      </c>
      <c r="AH10" s="138">
        <f>IFERROR(data!BI87/data!$BO87," ")</f>
        <v>0.56338028169014087</v>
      </c>
      <c r="AI10" s="137">
        <f t="shared" si="9"/>
        <v>0.6901408450704225</v>
      </c>
      <c r="AJ10" s="159">
        <f>data!BP87</f>
        <v>359</v>
      </c>
      <c r="AK10" s="173">
        <f>IFERROR(data!BS87/data!$BY87," ")</f>
        <v>0.23481781376518218</v>
      </c>
      <c r="AL10" s="138">
        <f>IFERROR(data!BT87/data!$BY87," ")</f>
        <v>0.582995951417004</v>
      </c>
      <c r="AM10" s="138">
        <f t="shared" si="10"/>
        <v>0.81781376518218618</v>
      </c>
      <c r="AN10" s="138">
        <f>IFERROR(data!BU87/data!$BZ87," ")</f>
        <v>0.11304347826086956</v>
      </c>
      <c r="AO10" s="138">
        <f>IFERROR(data!BV87/data!$BZ87," ")</f>
        <v>0.73043478260869565</v>
      </c>
      <c r="AP10" s="137">
        <f t="shared" si="11"/>
        <v>0.84347826086956523</v>
      </c>
      <c r="AQ10" s="159">
        <f>data!CA87</f>
        <v>362</v>
      </c>
    </row>
    <row r="11" spans="1:43" s="128" customFormat="1" x14ac:dyDescent="0.25">
      <c r="A11" s="35" t="s">
        <v>156</v>
      </c>
      <c r="B11" s="138">
        <f>IFERROR(data!F88/data!N88," ")</f>
        <v>0.25</v>
      </c>
      <c r="C11" s="138">
        <f>IFERROR(data!G88/data!N88," ")</f>
        <v>0.53658536585365857</v>
      </c>
      <c r="D11" s="137">
        <f t="shared" si="0"/>
        <v>0.78658536585365857</v>
      </c>
      <c r="E11" s="138">
        <f>IFERROR(data!H88/data!O88," ")</f>
        <v>0.19047619047619047</v>
      </c>
      <c r="F11" s="138">
        <f>IFERROR(data!I88/data!O88," ")</f>
        <v>0.48809523809523808</v>
      </c>
      <c r="G11" s="137">
        <f t="shared" si="1"/>
        <v>0.6785714285714286</v>
      </c>
      <c r="H11" s="153">
        <f>data!P88</f>
        <v>248</v>
      </c>
      <c r="I11" s="138">
        <f>IFERROR(data!S88/data!AA88," ")</f>
        <v>0.20359281437125748</v>
      </c>
      <c r="J11" s="138">
        <f>IFERROR(data!T88/data!AA88," ")</f>
        <v>0.59880239520958078</v>
      </c>
      <c r="K11" s="137">
        <f t="shared" si="2"/>
        <v>0.80239520958083821</v>
      </c>
      <c r="L11" s="138">
        <f>IFERROR(data!U88/data!AB88," ")</f>
        <v>9.3333333333333338E-2</v>
      </c>
      <c r="M11" s="138">
        <f>IFERROR(data!V88/data!AB88," ")</f>
        <v>0.48</v>
      </c>
      <c r="N11" s="137">
        <f t="shared" si="3"/>
        <v>0.57333333333333336</v>
      </c>
      <c r="O11" s="153">
        <f>data!AC88</f>
        <v>242</v>
      </c>
      <c r="P11" s="138">
        <f>IFERROR(data!AF88/data!$AN88," ")</f>
        <v>0.13793103448275862</v>
      </c>
      <c r="Q11" s="138">
        <f>IFERROR(data!AG88/data!$AN88," ")</f>
        <v>0.58620689655172409</v>
      </c>
      <c r="R11" s="137">
        <f t="shared" si="4"/>
        <v>0.72413793103448265</v>
      </c>
      <c r="S11" s="138">
        <f>IFERROR(data!AH88/data!$AO88," ")</f>
        <v>8.0645161290322578E-2</v>
      </c>
      <c r="T11" s="138">
        <v>0.68061674008810569</v>
      </c>
      <c r="U11" s="137">
        <f t="shared" si="5"/>
        <v>0.76126190137842831</v>
      </c>
      <c r="V11" s="161">
        <f>data!AP88</f>
        <v>207</v>
      </c>
      <c r="W11" s="173">
        <v>0.25746799431009959</v>
      </c>
      <c r="X11" s="138">
        <f>IFERROR(data!AT88/data!$BA88," ")</f>
        <v>0.62015503875968991</v>
      </c>
      <c r="Y11" s="137">
        <f t="shared" si="6"/>
        <v>0.8776230330697895</v>
      </c>
      <c r="Z11" s="138">
        <f>IFERROR(data!AU88/data!$BB88," ")</f>
        <v>9.4339622641509441E-2</v>
      </c>
      <c r="AA11" s="138">
        <f>IFERROR(data!AV88/data!$BB88," ")</f>
        <v>0.67924528301886788</v>
      </c>
      <c r="AB11" s="137">
        <f t="shared" si="7"/>
        <v>0.7735849056603773</v>
      </c>
      <c r="AC11" s="161">
        <f>data!BC88</f>
        <v>182</v>
      </c>
      <c r="AD11" s="173">
        <f>IFERROR(data!BF88/data!$BN88," ")</f>
        <v>0.10837438423645321</v>
      </c>
      <c r="AE11" s="138">
        <f>IFERROR(data!BG88/data!$BN88," ")</f>
        <v>0.59605911330049266</v>
      </c>
      <c r="AF11" s="137">
        <f t="shared" si="8"/>
        <v>0.70443349753694584</v>
      </c>
      <c r="AG11" s="138">
        <f>IFERROR(data!BH88/data!$BO88," ")</f>
        <v>8.3333333333333329E-2</v>
      </c>
      <c r="AH11" s="138">
        <f>IFERROR(data!BI88/data!$BO88," ")</f>
        <v>0.7</v>
      </c>
      <c r="AI11" s="137">
        <f t="shared" si="9"/>
        <v>0.78333333333333333</v>
      </c>
      <c r="AJ11" s="159">
        <f>data!BP88</f>
        <v>263</v>
      </c>
      <c r="AK11" s="173">
        <f>IFERROR(data!BS88/data!$BY88," ")</f>
        <v>0.13364055299539171</v>
      </c>
      <c r="AL11" s="138">
        <f>IFERROR(data!BT88/data!$BY88," ")</f>
        <v>0.5714285714285714</v>
      </c>
      <c r="AM11" s="138">
        <f t="shared" si="10"/>
        <v>0.70506912442396308</v>
      </c>
      <c r="AN11" s="138">
        <f>IFERROR(data!BU88/data!$BZ88," ")</f>
        <v>6.0606060606060608E-2</v>
      </c>
      <c r="AO11" s="138">
        <f>IFERROR(data!BV88/data!$BZ88," ")</f>
        <v>0.56060606060606055</v>
      </c>
      <c r="AP11" s="137">
        <f t="shared" si="11"/>
        <v>0.6212121212121211</v>
      </c>
      <c r="AQ11" s="159">
        <f>data!CA88</f>
        <v>283</v>
      </c>
    </row>
    <row r="12" spans="1:43" s="128" customFormat="1" x14ac:dyDescent="0.25">
      <c r="A12" s="185" t="s">
        <v>149</v>
      </c>
      <c r="B12" s="175">
        <f>IFERROR(data!F93/data!N93," ")</f>
        <v>0.37386018237082069</v>
      </c>
      <c r="C12" s="175">
        <f>IFERROR(data!G93/data!N93," ")</f>
        <v>0.3161094224924012</v>
      </c>
      <c r="D12" s="176">
        <f t="shared" si="0"/>
        <v>0.6899696048632219</v>
      </c>
      <c r="E12" s="175">
        <f>IFERROR(data!H93/data!O93," ")</f>
        <v>0.17948717948717949</v>
      </c>
      <c r="F12" s="175">
        <f>IFERROR(data!I93/data!O93," ")</f>
        <v>0.4358974358974359</v>
      </c>
      <c r="G12" s="176">
        <f t="shared" si="1"/>
        <v>0.61538461538461542</v>
      </c>
      <c r="H12" s="177">
        <f>data!P93</f>
        <v>368</v>
      </c>
      <c r="I12" s="175">
        <f>IFERROR(data!S93/data!AA93," ")</f>
        <v>0.34670487106017189</v>
      </c>
      <c r="J12" s="175">
        <f>IFERROR(data!T93/data!AA93," ")</f>
        <v>0.34383954154727792</v>
      </c>
      <c r="K12" s="176">
        <f t="shared" si="2"/>
        <v>0.69054441260744981</v>
      </c>
      <c r="L12" s="178">
        <f>IFERROR(data!U93/data!AB93," ")</f>
        <v>0.23076923076923078</v>
      </c>
      <c r="M12" s="179">
        <f>IFERROR(data!V93/data!AB93," ")</f>
        <v>0.5</v>
      </c>
      <c r="N12" s="180">
        <f t="shared" si="3"/>
        <v>0.73076923076923084</v>
      </c>
      <c r="O12" s="177">
        <f>data!AC93</f>
        <v>401</v>
      </c>
      <c r="P12" s="175">
        <f>IFERROR(data!AF93/data!$AN93," ")</f>
        <v>0.33333333333333331</v>
      </c>
      <c r="Q12" s="175">
        <f>IFERROR(data!AG93/data!$AN93," ")</f>
        <v>0.31896551724137934</v>
      </c>
      <c r="R12" s="176">
        <f t="shared" si="4"/>
        <v>0.65229885057471271</v>
      </c>
      <c r="S12" s="175">
        <f>IFERROR(data!AH93/data!$AO93," ")</f>
        <v>0.11627906976744186</v>
      </c>
      <c r="T12" s="175">
        <v>0.68061674008810569</v>
      </c>
      <c r="U12" s="176">
        <f t="shared" si="5"/>
        <v>0.79689580985554753</v>
      </c>
      <c r="V12" s="187">
        <f>data!AP93</f>
        <v>391</v>
      </c>
      <c r="W12" s="181">
        <v>0.25746799431009959</v>
      </c>
      <c r="X12" s="175">
        <f>IFERROR(data!AT93/data!$BA93," ")</f>
        <v>0.36290322580645162</v>
      </c>
      <c r="Y12" s="176">
        <f t="shared" si="6"/>
        <v>0.62037122011655121</v>
      </c>
      <c r="Z12" s="175">
        <f>IFERROR(data!AU93/data!$BB93," ")</f>
        <v>0.14285714285714285</v>
      </c>
      <c r="AA12" s="175">
        <f>IFERROR(data!AV93/data!$BB93," ")</f>
        <v>0.45238095238095238</v>
      </c>
      <c r="AB12" s="176">
        <f t="shared" si="7"/>
        <v>0.59523809523809523</v>
      </c>
      <c r="AC12" s="187">
        <f>data!BC93</f>
        <v>290</v>
      </c>
      <c r="AD12" s="181">
        <f>IFERROR(data!BF93/data!$BN93," ")</f>
        <v>0.43396226415094341</v>
      </c>
      <c r="AE12" s="175">
        <f>IFERROR(data!BG93/data!$BN93," ")</f>
        <v>0.32704402515723269</v>
      </c>
      <c r="AF12" s="176">
        <f t="shared" si="8"/>
        <v>0.76100628930817615</v>
      </c>
      <c r="AG12" s="175">
        <f>IFERROR(data!BH93/data!$BO93," ")</f>
        <v>0.13461538461538461</v>
      </c>
      <c r="AH12" s="175">
        <f>IFERROR(data!BI93/data!$BO93," ")</f>
        <v>0.53846153846153844</v>
      </c>
      <c r="AI12" s="176">
        <f t="shared" si="9"/>
        <v>0.67307692307692302</v>
      </c>
      <c r="AJ12" s="95">
        <f>data!BP93</f>
        <v>211</v>
      </c>
      <c r="AK12" s="188">
        <f>IFERROR(data!BS93/data!$BY93," ")</f>
        <v>0.39374999999999999</v>
      </c>
      <c r="AL12" s="182">
        <f>IFERROR(data!BT93/data!$BY93," ")</f>
        <v>0.4</v>
      </c>
      <c r="AM12" s="183">
        <f t="shared" si="10"/>
        <v>0.79374999999999996</v>
      </c>
      <c r="AN12" s="182">
        <f>IFERROR(data!BU93/data!$BZ93," ")</f>
        <v>0.23529411764705882</v>
      </c>
      <c r="AO12" s="182">
        <f>IFERROR(data!BV93/data!$BZ93," ")</f>
        <v>0.47058823529411764</v>
      </c>
      <c r="AP12" s="183">
        <f t="shared" si="11"/>
        <v>0.70588235294117641</v>
      </c>
      <c r="AQ12" s="184">
        <f>data!CA93</f>
        <v>228</v>
      </c>
    </row>
    <row r="13" spans="1:43" s="128" customFormat="1" ht="17.25" customHeight="1" thickBot="1" x14ac:dyDescent="0.3">
      <c r="A13" s="190" t="s">
        <v>158</v>
      </c>
      <c r="B13" s="191">
        <f>IFERROR(data!F101/data!N101," ")</f>
        <v>0.25526413003324716</v>
      </c>
      <c r="C13" s="191">
        <f>IFERROR(data!G101/data!N101," ")</f>
        <v>0.50461765792390101</v>
      </c>
      <c r="D13" s="192">
        <f t="shared" si="0"/>
        <v>0.75988178795714822</v>
      </c>
      <c r="E13" s="191">
        <f>IFERROR(data!H101/data!O101," ")</f>
        <v>0.1294851794071763</v>
      </c>
      <c r="F13" s="191">
        <f>IFERROR(data!I101/data!O101," ")</f>
        <v>0.66302652106084248</v>
      </c>
      <c r="G13" s="192">
        <f t="shared" si="1"/>
        <v>0.79251170046801878</v>
      </c>
      <c r="H13" s="193">
        <f>data!P101</f>
        <v>3989</v>
      </c>
      <c r="I13" s="191">
        <f>IFERROR(data!S101/data!AA101," ")</f>
        <v>0.2623318385650224</v>
      </c>
      <c r="J13" s="191">
        <f>IFERROR(data!T101/data!AA101," ")</f>
        <v>0.52316890881913303</v>
      </c>
      <c r="K13" s="192">
        <f t="shared" si="2"/>
        <v>0.78550074738415543</v>
      </c>
      <c r="L13" s="191">
        <f>IFERROR(data!U101/data!AB101," ")</f>
        <v>0.12925170068027211</v>
      </c>
      <c r="M13" s="194">
        <f>IFERROR(data!V101/data!AB101," ")</f>
        <v>0.68178382464096754</v>
      </c>
      <c r="N13" s="192">
        <f t="shared" si="3"/>
        <v>0.81103552532123968</v>
      </c>
      <c r="O13" s="193">
        <f>data!AC101</f>
        <v>3999</v>
      </c>
      <c r="P13" s="191">
        <f>IFERROR(data!AF101/data!$AN101," ")</f>
        <v>0.20724701723376049</v>
      </c>
      <c r="Q13" s="191">
        <f>IFERROR(data!AG101/data!$AN101," ")</f>
        <v>0.51922227132125498</v>
      </c>
      <c r="R13" s="192">
        <f t="shared" si="4"/>
        <v>0.72646928855501547</v>
      </c>
      <c r="S13" s="191">
        <f>IFERROR(data!AH101/data!$AO101," ")</f>
        <v>0.12238055322715842</v>
      </c>
      <c r="T13" s="191">
        <v>0.68061674008810569</v>
      </c>
      <c r="U13" s="192">
        <f t="shared" si="5"/>
        <v>0.80299729331526415</v>
      </c>
      <c r="V13" s="195">
        <f>data!AP101</f>
        <v>3456</v>
      </c>
      <c r="W13" s="196">
        <v>0.25746799431009959</v>
      </c>
      <c r="X13" s="191">
        <f>IFERROR(data!AT101/data!$BA101," ")</f>
        <v>0.53415841584158419</v>
      </c>
      <c r="Y13" s="192">
        <f t="shared" si="6"/>
        <v>0.79162641015168378</v>
      </c>
      <c r="Z13" s="191">
        <f>IFERROR(data!AU101/data!$BB101," ")</f>
        <v>0.1309278350515464</v>
      </c>
      <c r="AA13" s="191">
        <f>IFERROR(data!AV101/data!$BB101," ")</f>
        <v>0.64845360824742271</v>
      </c>
      <c r="AB13" s="192">
        <f t="shared" si="7"/>
        <v>0.77938144329896908</v>
      </c>
      <c r="AC13" s="195">
        <f>data!BC101</f>
        <v>2990</v>
      </c>
      <c r="AD13" s="196">
        <f>IFERROR(data!BF101/data!$BN101," ")</f>
        <v>0.19990525817148272</v>
      </c>
      <c r="AE13" s="191">
        <f>IFERROR(data!BG101/data!$BN101," ")</f>
        <v>0.54808147797252482</v>
      </c>
      <c r="AF13" s="192">
        <f t="shared" si="8"/>
        <v>0.74798673614400757</v>
      </c>
      <c r="AG13" s="191">
        <f>IFERROR(data!BH101/data!$BO101," ")</f>
        <v>0.14807502467917077</v>
      </c>
      <c r="AH13" s="191">
        <f>IFERROR(data!BI101/data!$BO101," ")</f>
        <v>0.65547877591312931</v>
      </c>
      <c r="AI13" s="192">
        <f t="shared" si="9"/>
        <v>0.80355380059230008</v>
      </c>
      <c r="AJ13" s="195">
        <f>data!BP101</f>
        <v>3124</v>
      </c>
      <c r="AK13" s="196">
        <f>IFERROR(data!BS101/data!$BY101," ")</f>
        <v>0.20447427293064876</v>
      </c>
      <c r="AL13" s="191">
        <f>IFERROR(data!BT101/data!$BY101," ")</f>
        <v>0.56644295302013425</v>
      </c>
      <c r="AM13" s="192">
        <f t="shared" si="10"/>
        <v>0.77091722595078305</v>
      </c>
      <c r="AN13" s="191">
        <f>IFERROR(data!BU101/data!$BZ101," ")</f>
        <v>0.13127413127413126</v>
      </c>
      <c r="AO13" s="191">
        <f>IFERROR(data!BV101/data!$BZ101," ")</f>
        <v>0.68050193050193053</v>
      </c>
      <c r="AP13" s="192">
        <f t="shared" si="11"/>
        <v>0.81177606177606176</v>
      </c>
      <c r="AQ13" s="195">
        <f>data!CA101</f>
        <v>3271</v>
      </c>
    </row>
    <row r="14" spans="1:43" x14ac:dyDescent="0.25">
      <c r="F14" s="17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A101"/>
  <sheetViews>
    <sheetView workbookViewId="0">
      <pane xSplit="3" ySplit="4" topLeftCell="BA86" activePane="bottomRight" state="frozen"/>
      <selection pane="topRight" activeCell="D1" sqref="D1"/>
      <selection pane="bottomLeft" activeCell="A5" sqref="A5"/>
      <selection pane="bottomRight" activeCell="BL94" sqref="BL94:BM101"/>
    </sheetView>
  </sheetViews>
  <sheetFormatPr defaultRowHeight="15" x14ac:dyDescent="0.25"/>
  <cols>
    <col min="1" max="1" width="13.140625" style="34" customWidth="1"/>
    <col min="2" max="2" width="11.85546875" style="34" customWidth="1"/>
    <col min="3" max="3" width="18.7109375" style="34" customWidth="1"/>
    <col min="4" max="9" width="9.140625" style="34" customWidth="1"/>
    <col min="10" max="13" width="8.85546875" style="34" customWidth="1"/>
    <col min="14" max="22" width="9.140625" style="34" customWidth="1"/>
    <col min="23" max="26" width="8.85546875" style="34" customWidth="1"/>
    <col min="27" max="55" width="9.140625" style="34" customWidth="1"/>
    <col min="56" max="68" width="10.140625" style="34" customWidth="1"/>
    <col min="69" max="69" width="9.140625" style="34" customWidth="1"/>
    <col min="70" max="16384" width="9.140625" style="34"/>
  </cols>
  <sheetData>
    <row r="1" spans="1:79" x14ac:dyDescent="0.25">
      <c r="D1" s="34">
        <v>201840</v>
      </c>
      <c r="Q1" s="34">
        <v>201940</v>
      </c>
      <c r="AD1" s="34" t="s">
        <v>134</v>
      </c>
      <c r="AQ1" s="34">
        <v>202140</v>
      </c>
      <c r="BD1" s="34" t="s">
        <v>140</v>
      </c>
      <c r="BQ1" s="168">
        <v>202340</v>
      </c>
    </row>
    <row r="2" spans="1:79" x14ac:dyDescent="0.25">
      <c r="D2" s="34" t="s">
        <v>0</v>
      </c>
      <c r="F2" s="34" t="s">
        <v>1</v>
      </c>
      <c r="J2" s="34" t="s">
        <v>2</v>
      </c>
      <c r="Q2" s="34" t="s">
        <v>0</v>
      </c>
      <c r="S2" s="34" t="s">
        <v>1</v>
      </c>
      <c r="W2" s="34" t="s">
        <v>2</v>
      </c>
      <c r="AD2" s="34" t="s">
        <v>0</v>
      </c>
      <c r="AF2" s="34" t="s">
        <v>1</v>
      </c>
      <c r="AJ2" s="34" t="s">
        <v>2</v>
      </c>
      <c r="AQ2" s="34" t="s">
        <v>0</v>
      </c>
      <c r="AS2" s="34" t="s">
        <v>1</v>
      </c>
      <c r="AW2" s="34" t="s">
        <v>2</v>
      </c>
      <c r="BA2" s="34" t="s">
        <v>138</v>
      </c>
      <c r="BD2" s="34" t="s">
        <v>0</v>
      </c>
      <c r="BF2" s="34" t="s">
        <v>1</v>
      </c>
      <c r="BJ2" s="34" t="s">
        <v>2</v>
      </c>
      <c r="BQ2" s="34" t="s">
        <v>0</v>
      </c>
      <c r="BS2" s="34" t="s">
        <v>1</v>
      </c>
      <c r="BW2" s="34" t="s">
        <v>2</v>
      </c>
    </row>
    <row r="3" spans="1:79" x14ac:dyDescent="0.25">
      <c r="D3" s="34" t="s">
        <v>3</v>
      </c>
      <c r="E3" s="34" t="s">
        <v>4</v>
      </c>
      <c r="F3" s="34" t="s">
        <v>3</v>
      </c>
      <c r="H3" s="34" t="s">
        <v>4</v>
      </c>
      <c r="J3" s="34" t="s">
        <v>3</v>
      </c>
      <c r="L3" s="34" t="s">
        <v>4</v>
      </c>
      <c r="Q3" s="34" t="s">
        <v>3</v>
      </c>
      <c r="R3" s="34" t="s">
        <v>4</v>
      </c>
      <c r="S3" s="34" t="s">
        <v>3</v>
      </c>
      <c r="U3" s="34" t="s">
        <v>4</v>
      </c>
      <c r="W3" s="34" t="s">
        <v>3</v>
      </c>
      <c r="Y3" s="34" t="s">
        <v>4</v>
      </c>
      <c r="AD3" s="34" t="s">
        <v>135</v>
      </c>
      <c r="AE3" s="34" t="s">
        <v>136</v>
      </c>
      <c r="AF3" s="34" t="s">
        <v>135</v>
      </c>
      <c r="AH3" s="34" t="s">
        <v>136</v>
      </c>
      <c r="AJ3" s="34" t="s">
        <v>135</v>
      </c>
      <c r="AL3" s="34" t="s">
        <v>136</v>
      </c>
      <c r="AQ3" s="34" t="s">
        <v>135</v>
      </c>
      <c r="AR3" s="34" t="s">
        <v>136</v>
      </c>
      <c r="AS3" s="34" t="s">
        <v>135</v>
      </c>
      <c r="AU3" s="34" t="s">
        <v>136</v>
      </c>
      <c r="AW3" s="34" t="s">
        <v>135</v>
      </c>
      <c r="AY3" s="34" t="s">
        <v>136</v>
      </c>
      <c r="BA3" s="34" t="s">
        <v>135</v>
      </c>
      <c r="BB3" s="34" t="s">
        <v>136</v>
      </c>
      <c r="BC3" s="34" t="s">
        <v>90</v>
      </c>
      <c r="BD3" s="34" t="s">
        <v>135</v>
      </c>
      <c r="BE3" s="34" t="s">
        <v>136</v>
      </c>
      <c r="BF3" s="34" t="s">
        <v>135</v>
      </c>
      <c r="BH3" s="34" t="s">
        <v>136</v>
      </c>
      <c r="BJ3" s="34" t="s">
        <v>135</v>
      </c>
      <c r="BL3" s="34" t="s">
        <v>136</v>
      </c>
      <c r="BQ3" s="34" t="s">
        <v>135</v>
      </c>
      <c r="BR3" s="34" t="s">
        <v>136</v>
      </c>
      <c r="BS3" s="34" t="s">
        <v>135</v>
      </c>
      <c r="BU3" s="34" t="s">
        <v>136</v>
      </c>
      <c r="BW3" s="34" t="s">
        <v>135</v>
      </c>
    </row>
    <row r="4" spans="1:79" x14ac:dyDescent="0.25">
      <c r="D4" s="34" t="s">
        <v>5</v>
      </c>
      <c r="E4" s="34" t="s">
        <v>5</v>
      </c>
      <c r="F4" s="34" t="s">
        <v>5</v>
      </c>
      <c r="G4" s="34" t="s">
        <v>6</v>
      </c>
      <c r="H4" s="34" t="s">
        <v>5</v>
      </c>
      <c r="I4" s="34" t="s">
        <v>6</v>
      </c>
      <c r="J4" s="34" t="s">
        <v>5</v>
      </c>
      <c r="K4" s="34" t="s">
        <v>6</v>
      </c>
      <c r="L4" s="34" t="s">
        <v>5</v>
      </c>
      <c r="M4" s="34" t="s">
        <v>6</v>
      </c>
      <c r="N4" s="34" t="s">
        <v>120</v>
      </c>
      <c r="O4" s="34" t="s">
        <v>119</v>
      </c>
      <c r="P4" s="34" t="s">
        <v>118</v>
      </c>
      <c r="Q4" s="34" t="s">
        <v>5</v>
      </c>
      <c r="R4" s="34" t="s">
        <v>5</v>
      </c>
      <c r="S4" s="34" t="s">
        <v>5</v>
      </c>
      <c r="T4" s="34" t="s">
        <v>6</v>
      </c>
      <c r="U4" s="34" t="s">
        <v>5</v>
      </c>
      <c r="V4" s="34" t="s">
        <v>6</v>
      </c>
      <c r="W4" s="34" t="s">
        <v>5</v>
      </c>
      <c r="X4" s="34" t="s">
        <v>6</v>
      </c>
      <c r="Y4" s="34" t="s">
        <v>5</v>
      </c>
      <c r="Z4" s="34" t="s">
        <v>6</v>
      </c>
      <c r="AA4" s="34" t="s">
        <v>120</v>
      </c>
      <c r="AB4" s="34" t="s">
        <v>119</v>
      </c>
      <c r="AC4" s="34" t="s">
        <v>118</v>
      </c>
      <c r="AD4" s="34" t="s">
        <v>5</v>
      </c>
      <c r="AE4" s="34" t="s">
        <v>5</v>
      </c>
      <c r="AF4" s="34" t="s">
        <v>5</v>
      </c>
      <c r="AG4" s="34" t="s">
        <v>6</v>
      </c>
      <c r="AH4" s="34" t="s">
        <v>5</v>
      </c>
      <c r="AI4" s="34" t="s">
        <v>6</v>
      </c>
      <c r="AJ4" s="34" t="s">
        <v>5</v>
      </c>
      <c r="AK4" s="34" t="s">
        <v>6</v>
      </c>
      <c r="AL4" s="34" t="s">
        <v>5</v>
      </c>
      <c r="AM4" s="34" t="s">
        <v>6</v>
      </c>
      <c r="AN4" s="34" t="s">
        <v>120</v>
      </c>
      <c r="AO4" s="34" t="s">
        <v>119</v>
      </c>
      <c r="AP4" s="34" t="s">
        <v>118</v>
      </c>
      <c r="AQ4" s="34" t="s">
        <v>5</v>
      </c>
      <c r="AR4" s="34" t="s">
        <v>5</v>
      </c>
      <c r="AS4" s="34" t="s">
        <v>5</v>
      </c>
      <c r="AT4" s="34" t="s">
        <v>6</v>
      </c>
      <c r="AU4" s="34" t="s">
        <v>5</v>
      </c>
      <c r="AV4" s="34" t="s">
        <v>6</v>
      </c>
      <c r="AW4" s="34" t="s">
        <v>5</v>
      </c>
      <c r="AX4" s="34" t="s">
        <v>6</v>
      </c>
      <c r="AY4" s="34" t="s">
        <v>5</v>
      </c>
      <c r="AZ4" s="34" t="s">
        <v>6</v>
      </c>
      <c r="BA4" s="34" t="s">
        <v>120</v>
      </c>
      <c r="BB4" s="34" t="s">
        <v>119</v>
      </c>
      <c r="BC4" s="34" t="s">
        <v>118</v>
      </c>
      <c r="BD4" s="34" t="s">
        <v>5</v>
      </c>
      <c r="BE4" s="34" t="s">
        <v>5</v>
      </c>
      <c r="BF4" s="34" t="s">
        <v>5</v>
      </c>
      <c r="BG4" s="34" t="s">
        <v>6</v>
      </c>
      <c r="BH4" s="34" t="s">
        <v>5</v>
      </c>
      <c r="BI4" s="34" t="s">
        <v>6</v>
      </c>
      <c r="BJ4" s="34" t="s">
        <v>5</v>
      </c>
      <c r="BK4" s="34" t="s">
        <v>6</v>
      </c>
      <c r="BL4" s="34" t="s">
        <v>5</v>
      </c>
      <c r="BM4" s="34" t="s">
        <v>6</v>
      </c>
      <c r="BN4" s="34" t="s">
        <v>135</v>
      </c>
      <c r="BO4" s="34" t="s">
        <v>136</v>
      </c>
      <c r="BP4" s="34" t="s">
        <v>90</v>
      </c>
      <c r="BQ4" s="34" t="s">
        <v>5</v>
      </c>
      <c r="BR4" s="34" t="s">
        <v>5</v>
      </c>
      <c r="BS4" s="34" t="s">
        <v>5</v>
      </c>
      <c r="BT4" s="34" t="s">
        <v>6</v>
      </c>
      <c r="BU4" s="34" t="s">
        <v>5</v>
      </c>
      <c r="BV4" s="34" t="s">
        <v>6</v>
      </c>
      <c r="BW4" s="34" t="s">
        <v>5</v>
      </c>
      <c r="BX4" s="34" t="s">
        <v>6</v>
      </c>
      <c r="BY4" s="34" t="s">
        <v>135</v>
      </c>
      <c r="BZ4" s="34" t="s">
        <v>136</v>
      </c>
      <c r="CA4" s="34" t="s">
        <v>90</v>
      </c>
    </row>
    <row r="5" spans="1:79" s="62" customFormat="1" x14ac:dyDescent="0.25">
      <c r="A5" s="62" t="s">
        <v>9</v>
      </c>
      <c r="B5" s="62" t="s">
        <v>10</v>
      </c>
      <c r="C5" s="62" t="s">
        <v>11</v>
      </c>
      <c r="D5" s="62">
        <v>1</v>
      </c>
      <c r="E5" s="62">
        <v>0</v>
      </c>
      <c r="F5" s="62">
        <v>1</v>
      </c>
      <c r="G5" s="62">
        <v>1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2">
        <v>0</v>
      </c>
      <c r="N5" s="62">
        <v>3</v>
      </c>
      <c r="O5" s="62">
        <v>0</v>
      </c>
      <c r="P5" s="62">
        <v>3</v>
      </c>
      <c r="Q5" s="62">
        <v>0</v>
      </c>
      <c r="R5" s="62">
        <v>0</v>
      </c>
      <c r="S5" s="62">
        <v>2</v>
      </c>
      <c r="T5" s="62">
        <v>0</v>
      </c>
      <c r="U5" s="62">
        <v>0</v>
      </c>
      <c r="V5" s="62">
        <v>0</v>
      </c>
      <c r="W5" s="62">
        <v>0</v>
      </c>
      <c r="X5" s="62">
        <v>0</v>
      </c>
      <c r="Y5" s="62">
        <v>0</v>
      </c>
      <c r="Z5" s="62">
        <v>0</v>
      </c>
      <c r="AA5" s="62">
        <v>2</v>
      </c>
      <c r="AB5" s="62">
        <v>0</v>
      </c>
      <c r="AC5" s="62">
        <v>2</v>
      </c>
      <c r="AD5" s="62">
        <v>1</v>
      </c>
      <c r="AE5" s="62">
        <v>0</v>
      </c>
      <c r="AF5" s="62">
        <v>0</v>
      </c>
      <c r="AG5" s="62">
        <v>0</v>
      </c>
      <c r="AH5" s="62">
        <v>0</v>
      </c>
      <c r="AI5" s="62">
        <v>1</v>
      </c>
      <c r="AJ5" s="62">
        <v>0</v>
      </c>
      <c r="AK5" s="62">
        <v>0</v>
      </c>
      <c r="AL5" s="62">
        <v>0</v>
      </c>
      <c r="AM5" s="62">
        <v>0</v>
      </c>
      <c r="AN5" s="62">
        <v>1</v>
      </c>
      <c r="AO5" s="62">
        <v>1</v>
      </c>
      <c r="AP5" s="62">
        <v>2</v>
      </c>
      <c r="AQ5" s="62">
        <v>1</v>
      </c>
      <c r="AR5" s="62">
        <v>0</v>
      </c>
      <c r="AS5" s="62">
        <v>1</v>
      </c>
      <c r="AT5" s="62">
        <v>0</v>
      </c>
      <c r="AU5" s="62">
        <v>0</v>
      </c>
      <c r="AV5" s="62">
        <v>0</v>
      </c>
      <c r="AW5" s="62">
        <v>0</v>
      </c>
      <c r="AX5" s="62">
        <v>0</v>
      </c>
      <c r="AY5" s="62">
        <v>0</v>
      </c>
      <c r="AZ5" s="62">
        <v>0</v>
      </c>
      <c r="BA5" s="62">
        <v>2</v>
      </c>
      <c r="BB5" s="62">
        <v>0</v>
      </c>
      <c r="BC5" s="62">
        <v>2</v>
      </c>
      <c r="BD5" s="62">
        <v>0</v>
      </c>
      <c r="BE5" s="62">
        <v>1</v>
      </c>
      <c r="BF5" s="62">
        <v>0</v>
      </c>
      <c r="BG5" s="62">
        <v>1</v>
      </c>
      <c r="BH5" s="62">
        <v>0</v>
      </c>
      <c r="BI5" s="62">
        <v>1</v>
      </c>
      <c r="BM5" s="62">
        <v>0</v>
      </c>
      <c r="BN5" s="62">
        <v>1</v>
      </c>
      <c r="BO5" s="62">
        <v>2</v>
      </c>
      <c r="BP5" s="62">
        <v>3</v>
      </c>
      <c r="BQ5" s="169">
        <v>0</v>
      </c>
      <c r="BR5" s="169">
        <v>0</v>
      </c>
      <c r="BS5" s="169">
        <v>0</v>
      </c>
      <c r="BT5" s="169">
        <v>3</v>
      </c>
      <c r="BU5" s="169">
        <v>0</v>
      </c>
      <c r="BV5" s="169">
        <v>1</v>
      </c>
      <c r="BW5" s="169">
        <v>0</v>
      </c>
      <c r="BX5" s="169">
        <v>0</v>
      </c>
      <c r="BY5" s="170">
        <v>3</v>
      </c>
      <c r="BZ5" s="170">
        <v>1</v>
      </c>
      <c r="CA5" s="170">
        <v>4</v>
      </c>
    </row>
    <row r="6" spans="1:79" x14ac:dyDescent="0.25">
      <c r="C6" s="34" t="s">
        <v>12</v>
      </c>
      <c r="D6" s="34">
        <v>7</v>
      </c>
      <c r="E6" s="34">
        <v>1</v>
      </c>
      <c r="F6" s="34">
        <v>4</v>
      </c>
      <c r="G6" s="34">
        <v>15</v>
      </c>
      <c r="H6" s="34">
        <v>2</v>
      </c>
      <c r="I6" s="34">
        <v>18</v>
      </c>
      <c r="J6" s="34">
        <v>0</v>
      </c>
      <c r="K6" s="34">
        <v>0</v>
      </c>
      <c r="L6" s="34">
        <v>0</v>
      </c>
      <c r="M6" s="34">
        <v>0</v>
      </c>
      <c r="N6" s="34">
        <v>26</v>
      </c>
      <c r="O6" s="34">
        <v>21</v>
      </c>
      <c r="P6" s="34">
        <v>47</v>
      </c>
      <c r="Q6" s="34">
        <v>2</v>
      </c>
      <c r="R6" s="34">
        <v>2</v>
      </c>
      <c r="S6" s="34">
        <v>5</v>
      </c>
      <c r="T6" s="34">
        <v>21</v>
      </c>
      <c r="U6" s="34">
        <v>0</v>
      </c>
      <c r="V6" s="34">
        <v>16</v>
      </c>
      <c r="W6" s="34">
        <v>0</v>
      </c>
      <c r="X6" s="34">
        <v>0</v>
      </c>
      <c r="Y6" s="34">
        <v>0</v>
      </c>
      <c r="Z6" s="34">
        <v>0</v>
      </c>
      <c r="AA6" s="34">
        <v>28</v>
      </c>
      <c r="AB6" s="34">
        <v>18</v>
      </c>
      <c r="AC6" s="34">
        <v>46</v>
      </c>
      <c r="AD6" s="34">
        <v>9</v>
      </c>
      <c r="AE6" s="34">
        <v>2</v>
      </c>
      <c r="AF6" s="34">
        <v>1</v>
      </c>
      <c r="AG6" s="34">
        <v>22</v>
      </c>
      <c r="AH6" s="34">
        <v>1</v>
      </c>
      <c r="AI6" s="34">
        <v>15</v>
      </c>
      <c r="AJ6" s="34">
        <v>0</v>
      </c>
      <c r="AK6" s="34">
        <v>0</v>
      </c>
      <c r="AL6" s="34">
        <v>0</v>
      </c>
      <c r="AM6" s="34">
        <v>0</v>
      </c>
      <c r="AN6" s="34">
        <v>32</v>
      </c>
      <c r="AO6" s="34">
        <v>18</v>
      </c>
      <c r="AP6" s="34">
        <v>50</v>
      </c>
      <c r="AQ6" s="34">
        <v>10</v>
      </c>
      <c r="AR6" s="34">
        <v>3</v>
      </c>
      <c r="AS6" s="34">
        <v>2</v>
      </c>
      <c r="AT6" s="34">
        <v>15</v>
      </c>
      <c r="AU6" s="34">
        <v>0</v>
      </c>
      <c r="AV6" s="34">
        <v>20</v>
      </c>
      <c r="AW6" s="34">
        <v>0</v>
      </c>
      <c r="AX6" s="34">
        <v>0</v>
      </c>
      <c r="AY6" s="34">
        <v>0</v>
      </c>
      <c r="AZ6" s="34">
        <v>0</v>
      </c>
      <c r="BA6" s="34">
        <v>27</v>
      </c>
      <c r="BB6" s="34">
        <v>23</v>
      </c>
      <c r="BC6" s="34">
        <v>50</v>
      </c>
      <c r="BD6" s="34">
        <v>12</v>
      </c>
      <c r="BE6" s="34">
        <v>4</v>
      </c>
      <c r="BF6" s="34">
        <v>2</v>
      </c>
      <c r="BG6" s="34">
        <v>23</v>
      </c>
      <c r="BH6" s="34">
        <v>0</v>
      </c>
      <c r="BI6" s="34">
        <v>21</v>
      </c>
      <c r="BM6" s="34">
        <v>0</v>
      </c>
      <c r="BN6" s="34">
        <v>37</v>
      </c>
      <c r="BO6" s="34">
        <v>25</v>
      </c>
      <c r="BP6" s="34">
        <v>62</v>
      </c>
      <c r="BQ6" s="111">
        <v>3</v>
      </c>
      <c r="BR6" s="111">
        <v>2</v>
      </c>
      <c r="BS6" s="111">
        <v>6</v>
      </c>
      <c r="BT6" s="111">
        <v>24</v>
      </c>
      <c r="BU6" s="111">
        <v>0</v>
      </c>
      <c r="BV6" s="111">
        <v>15</v>
      </c>
      <c r="BW6" s="111">
        <v>0</v>
      </c>
      <c r="BX6" s="111">
        <v>0</v>
      </c>
      <c r="BY6" s="112">
        <v>33</v>
      </c>
      <c r="BZ6" s="112">
        <v>17</v>
      </c>
      <c r="CA6" s="112">
        <v>50</v>
      </c>
    </row>
    <row r="7" spans="1:79" x14ac:dyDescent="0.25">
      <c r="C7" s="34" t="s">
        <v>13</v>
      </c>
      <c r="D7" s="34">
        <v>6</v>
      </c>
      <c r="E7" s="34">
        <v>2</v>
      </c>
      <c r="F7" s="34">
        <v>6</v>
      </c>
      <c r="G7" s="34">
        <v>8</v>
      </c>
      <c r="H7" s="34">
        <v>0</v>
      </c>
      <c r="I7" s="34">
        <v>6</v>
      </c>
      <c r="J7" s="34">
        <v>0</v>
      </c>
      <c r="K7" s="34">
        <v>0</v>
      </c>
      <c r="L7" s="34">
        <v>0</v>
      </c>
      <c r="M7" s="34">
        <v>0</v>
      </c>
      <c r="N7" s="34">
        <v>20</v>
      </c>
      <c r="O7" s="34">
        <v>8</v>
      </c>
      <c r="P7" s="34">
        <v>28</v>
      </c>
      <c r="Q7" s="34">
        <v>7</v>
      </c>
      <c r="R7" s="34">
        <v>3</v>
      </c>
      <c r="S7" s="34">
        <v>4</v>
      </c>
      <c r="T7" s="34">
        <v>4</v>
      </c>
      <c r="U7" s="34">
        <v>1</v>
      </c>
      <c r="V7" s="34">
        <v>4</v>
      </c>
      <c r="W7" s="34">
        <v>0</v>
      </c>
      <c r="X7" s="34">
        <v>0</v>
      </c>
      <c r="Y7" s="34">
        <v>0</v>
      </c>
      <c r="Z7" s="34">
        <v>0</v>
      </c>
      <c r="AA7" s="34">
        <v>15</v>
      </c>
      <c r="AB7" s="34">
        <v>8</v>
      </c>
      <c r="AC7" s="34">
        <v>23</v>
      </c>
      <c r="AD7" s="34">
        <v>7</v>
      </c>
      <c r="AE7" s="34">
        <v>3</v>
      </c>
      <c r="AF7" s="34">
        <v>1</v>
      </c>
      <c r="AG7" s="34">
        <v>6</v>
      </c>
      <c r="AH7" s="34">
        <v>1</v>
      </c>
      <c r="AI7" s="34">
        <v>7</v>
      </c>
      <c r="AJ7" s="34">
        <v>0</v>
      </c>
      <c r="AK7" s="34">
        <v>0</v>
      </c>
      <c r="AL7" s="34">
        <v>0</v>
      </c>
      <c r="AM7" s="34">
        <v>0</v>
      </c>
      <c r="AN7" s="34">
        <v>14</v>
      </c>
      <c r="AO7" s="34">
        <v>11</v>
      </c>
      <c r="AP7" s="34">
        <v>25</v>
      </c>
      <c r="AQ7" s="34">
        <v>6</v>
      </c>
      <c r="AR7" s="34">
        <v>0</v>
      </c>
      <c r="AS7" s="34">
        <v>5</v>
      </c>
      <c r="AT7" s="34">
        <v>13</v>
      </c>
      <c r="AU7" s="34">
        <v>1</v>
      </c>
      <c r="AV7" s="34">
        <v>4</v>
      </c>
      <c r="AW7" s="34">
        <v>0</v>
      </c>
      <c r="AX7" s="34">
        <v>0</v>
      </c>
      <c r="AY7" s="34">
        <v>0</v>
      </c>
      <c r="AZ7" s="34">
        <v>0</v>
      </c>
      <c r="BA7" s="34">
        <v>24</v>
      </c>
      <c r="BB7" s="34">
        <v>5</v>
      </c>
      <c r="BC7" s="34">
        <v>29</v>
      </c>
      <c r="BD7" s="34">
        <v>13</v>
      </c>
      <c r="BE7" s="34">
        <v>2</v>
      </c>
      <c r="BF7" s="34">
        <v>4</v>
      </c>
      <c r="BG7" s="34">
        <v>12</v>
      </c>
      <c r="BH7" s="34">
        <v>1</v>
      </c>
      <c r="BI7" s="34">
        <v>3</v>
      </c>
      <c r="BM7" s="34">
        <v>0</v>
      </c>
      <c r="BN7" s="34">
        <v>29</v>
      </c>
      <c r="BO7" s="34">
        <v>6</v>
      </c>
      <c r="BP7" s="34">
        <v>35</v>
      </c>
      <c r="BQ7" s="111">
        <v>9</v>
      </c>
      <c r="BR7" s="111">
        <v>1</v>
      </c>
      <c r="BS7" s="111">
        <v>2</v>
      </c>
      <c r="BT7" s="111">
        <v>18</v>
      </c>
      <c r="BU7" s="111">
        <v>3</v>
      </c>
      <c r="BV7" s="111">
        <v>2</v>
      </c>
      <c r="BW7" s="111">
        <v>0</v>
      </c>
      <c r="BX7" s="111">
        <v>0</v>
      </c>
      <c r="BY7" s="112">
        <v>29</v>
      </c>
      <c r="BZ7" s="112">
        <v>6</v>
      </c>
      <c r="CA7" s="112">
        <v>35</v>
      </c>
    </row>
    <row r="8" spans="1:79" x14ac:dyDescent="0.25">
      <c r="C8" s="34" t="s">
        <v>90</v>
      </c>
      <c r="D8" s="34">
        <v>14</v>
      </c>
      <c r="E8" s="34">
        <v>3</v>
      </c>
      <c r="F8" s="34">
        <v>11</v>
      </c>
      <c r="G8" s="34">
        <v>24</v>
      </c>
      <c r="H8" s="34">
        <v>2</v>
      </c>
      <c r="I8" s="34">
        <v>24</v>
      </c>
      <c r="J8" s="34">
        <v>0</v>
      </c>
      <c r="K8" s="34">
        <v>0</v>
      </c>
      <c r="L8" s="34">
        <v>0</v>
      </c>
      <c r="M8" s="34">
        <v>0</v>
      </c>
      <c r="N8" s="34">
        <v>49</v>
      </c>
      <c r="O8" s="34">
        <v>29</v>
      </c>
      <c r="P8" s="34">
        <v>78</v>
      </c>
      <c r="Q8" s="34">
        <v>9</v>
      </c>
      <c r="R8" s="34">
        <v>5</v>
      </c>
      <c r="S8" s="34">
        <v>11</v>
      </c>
      <c r="T8" s="34">
        <v>25</v>
      </c>
      <c r="U8" s="34">
        <v>1</v>
      </c>
      <c r="V8" s="34">
        <v>20</v>
      </c>
      <c r="W8" s="34">
        <v>0</v>
      </c>
      <c r="X8" s="34">
        <v>0</v>
      </c>
      <c r="Y8" s="34">
        <v>0</v>
      </c>
      <c r="Z8" s="34">
        <v>0</v>
      </c>
      <c r="AA8" s="34">
        <v>45</v>
      </c>
      <c r="AB8" s="34">
        <v>26</v>
      </c>
      <c r="AC8" s="34">
        <v>71</v>
      </c>
      <c r="AD8" s="34">
        <v>17</v>
      </c>
      <c r="AE8" s="34">
        <v>5</v>
      </c>
      <c r="AF8" s="34">
        <v>2</v>
      </c>
      <c r="AG8" s="34">
        <v>28</v>
      </c>
      <c r="AH8" s="34">
        <v>2</v>
      </c>
      <c r="AI8" s="34">
        <v>23</v>
      </c>
      <c r="AJ8" s="34">
        <v>0</v>
      </c>
      <c r="AK8" s="34">
        <v>0</v>
      </c>
      <c r="AL8" s="34">
        <v>0</v>
      </c>
      <c r="AM8" s="34">
        <v>0</v>
      </c>
      <c r="AN8" s="34">
        <v>47</v>
      </c>
      <c r="AO8" s="34">
        <v>30</v>
      </c>
      <c r="AP8" s="34">
        <v>77</v>
      </c>
      <c r="AQ8" s="34">
        <v>17</v>
      </c>
      <c r="AR8" s="34">
        <v>3</v>
      </c>
      <c r="AS8" s="34">
        <v>8</v>
      </c>
      <c r="AT8" s="34">
        <v>28</v>
      </c>
      <c r="AU8" s="34">
        <v>1</v>
      </c>
      <c r="AV8" s="34">
        <v>24</v>
      </c>
      <c r="AW8" s="34">
        <v>0</v>
      </c>
      <c r="AX8" s="34">
        <v>0</v>
      </c>
      <c r="AY8" s="34">
        <v>0</v>
      </c>
      <c r="AZ8" s="34">
        <v>0</v>
      </c>
      <c r="BA8" s="34">
        <v>53</v>
      </c>
      <c r="BB8" s="34">
        <v>28</v>
      </c>
      <c r="BC8" s="34">
        <v>81</v>
      </c>
      <c r="BD8" s="34">
        <v>25</v>
      </c>
      <c r="BE8" s="34">
        <v>7</v>
      </c>
      <c r="BF8" s="34">
        <v>6</v>
      </c>
      <c r="BG8" s="34">
        <v>36</v>
      </c>
      <c r="BH8" s="34">
        <v>1</v>
      </c>
      <c r="BI8" s="34">
        <v>25</v>
      </c>
      <c r="BM8" s="34">
        <v>0</v>
      </c>
      <c r="BN8" s="34">
        <v>67</v>
      </c>
      <c r="BO8" s="34">
        <v>33</v>
      </c>
      <c r="BP8" s="34">
        <v>100</v>
      </c>
      <c r="BQ8" s="111">
        <v>12</v>
      </c>
      <c r="BR8" s="111">
        <v>3</v>
      </c>
      <c r="BS8" s="111">
        <v>8</v>
      </c>
      <c r="BT8" s="111">
        <v>45</v>
      </c>
      <c r="BU8" s="111">
        <v>3</v>
      </c>
      <c r="BV8" s="111">
        <v>18</v>
      </c>
      <c r="BW8" s="111">
        <v>0</v>
      </c>
      <c r="BX8" s="111">
        <v>0</v>
      </c>
      <c r="BY8" s="112">
        <v>65</v>
      </c>
      <c r="BZ8" s="112">
        <v>24</v>
      </c>
      <c r="CA8" s="112">
        <v>89</v>
      </c>
    </row>
    <row r="9" spans="1:79" x14ac:dyDescent="0.25">
      <c r="B9" s="34" t="s">
        <v>14</v>
      </c>
      <c r="C9" s="34" t="s">
        <v>14</v>
      </c>
      <c r="D9" s="34">
        <v>39</v>
      </c>
      <c r="E9" s="34">
        <v>17</v>
      </c>
      <c r="F9" s="34">
        <v>72</v>
      </c>
      <c r="G9" s="34">
        <v>94</v>
      </c>
      <c r="H9" s="34">
        <v>11</v>
      </c>
      <c r="I9" s="34">
        <v>35</v>
      </c>
      <c r="J9" s="34">
        <v>0</v>
      </c>
      <c r="K9" s="34">
        <v>0</v>
      </c>
      <c r="L9" s="34">
        <v>0</v>
      </c>
      <c r="M9" s="34">
        <v>0</v>
      </c>
      <c r="N9" s="34">
        <v>205</v>
      </c>
      <c r="O9" s="34">
        <v>63</v>
      </c>
      <c r="P9" s="34">
        <v>268</v>
      </c>
      <c r="Q9" s="34">
        <v>23</v>
      </c>
      <c r="R9" s="34">
        <v>11</v>
      </c>
      <c r="S9" s="34">
        <v>44</v>
      </c>
      <c r="T9" s="34">
        <v>86</v>
      </c>
      <c r="U9" s="34">
        <v>14</v>
      </c>
      <c r="V9" s="34">
        <v>33</v>
      </c>
      <c r="W9" s="34">
        <v>0</v>
      </c>
      <c r="X9" s="34">
        <v>0</v>
      </c>
      <c r="Y9" s="34">
        <v>0</v>
      </c>
      <c r="Z9" s="34">
        <v>0</v>
      </c>
      <c r="AA9" s="34">
        <v>153</v>
      </c>
      <c r="AB9" s="34">
        <v>58</v>
      </c>
      <c r="AC9" s="34">
        <v>211</v>
      </c>
      <c r="AD9" s="34">
        <v>28</v>
      </c>
      <c r="AE9" s="34">
        <v>18</v>
      </c>
      <c r="AF9" s="34">
        <v>44</v>
      </c>
      <c r="AG9" s="34">
        <v>74</v>
      </c>
      <c r="AH9" s="34">
        <v>11</v>
      </c>
      <c r="AI9" s="34">
        <v>40</v>
      </c>
      <c r="AJ9" s="34">
        <v>0</v>
      </c>
      <c r="AK9" s="34">
        <v>0</v>
      </c>
      <c r="AL9" s="34">
        <v>0</v>
      </c>
      <c r="AM9" s="34">
        <v>0</v>
      </c>
      <c r="AN9" s="34">
        <v>146</v>
      </c>
      <c r="AO9" s="34">
        <v>69</v>
      </c>
      <c r="AP9" s="34">
        <v>215</v>
      </c>
      <c r="AQ9" s="34">
        <v>18</v>
      </c>
      <c r="AR9" s="34">
        <v>18</v>
      </c>
      <c r="AS9" s="34">
        <v>37</v>
      </c>
      <c r="AT9" s="34">
        <v>76</v>
      </c>
      <c r="AU9" s="34">
        <v>10</v>
      </c>
      <c r="AV9" s="34">
        <v>28</v>
      </c>
      <c r="AW9" s="34">
        <v>0</v>
      </c>
      <c r="AX9" s="34">
        <v>0</v>
      </c>
      <c r="AY9" s="34">
        <v>0</v>
      </c>
      <c r="AZ9" s="34">
        <v>0</v>
      </c>
      <c r="BA9" s="34">
        <v>131</v>
      </c>
      <c r="BB9" s="34">
        <v>56</v>
      </c>
      <c r="BC9" s="34">
        <v>187</v>
      </c>
      <c r="BD9" s="34">
        <v>29</v>
      </c>
      <c r="BE9" s="34">
        <v>5</v>
      </c>
      <c r="BF9" s="34">
        <v>38</v>
      </c>
      <c r="BG9" s="34">
        <v>67</v>
      </c>
      <c r="BH9" s="34">
        <v>10</v>
      </c>
      <c r="BI9" s="34">
        <v>23</v>
      </c>
      <c r="BM9" s="34">
        <v>0</v>
      </c>
      <c r="BN9" s="34">
        <v>134</v>
      </c>
      <c r="BO9" s="34">
        <v>38</v>
      </c>
      <c r="BP9" s="34">
        <v>172</v>
      </c>
      <c r="BQ9" s="111">
        <v>24</v>
      </c>
      <c r="BR9" s="111">
        <v>11</v>
      </c>
      <c r="BS9" s="111">
        <v>33</v>
      </c>
      <c r="BT9" s="111">
        <v>60</v>
      </c>
      <c r="BU9" s="111">
        <v>5</v>
      </c>
      <c r="BV9" s="111">
        <v>27</v>
      </c>
      <c r="BW9" s="111">
        <v>0</v>
      </c>
      <c r="BX9" s="111">
        <v>0</v>
      </c>
      <c r="BY9" s="112">
        <v>117</v>
      </c>
      <c r="BZ9" s="112">
        <v>43</v>
      </c>
      <c r="CA9" s="112">
        <v>160</v>
      </c>
    </row>
    <row r="10" spans="1:79" x14ac:dyDescent="0.25">
      <c r="B10" s="34" t="s">
        <v>15</v>
      </c>
      <c r="C10" s="34" t="s">
        <v>16</v>
      </c>
      <c r="D10" s="34">
        <v>3</v>
      </c>
      <c r="E10" s="34">
        <v>1</v>
      </c>
      <c r="F10" s="34">
        <v>12</v>
      </c>
      <c r="G10" s="34">
        <v>14</v>
      </c>
      <c r="H10" s="34">
        <v>2</v>
      </c>
      <c r="I10" s="34">
        <v>5</v>
      </c>
      <c r="J10" s="34">
        <v>0</v>
      </c>
      <c r="K10" s="34">
        <v>0</v>
      </c>
      <c r="L10" s="34">
        <v>0</v>
      </c>
      <c r="M10" s="34">
        <v>0</v>
      </c>
      <c r="N10" s="34">
        <v>29</v>
      </c>
      <c r="O10" s="34">
        <v>8</v>
      </c>
      <c r="P10" s="34">
        <v>37</v>
      </c>
      <c r="Q10" s="34">
        <v>0</v>
      </c>
      <c r="R10" s="34">
        <v>3</v>
      </c>
      <c r="S10" s="34">
        <v>11</v>
      </c>
      <c r="T10" s="34">
        <v>10</v>
      </c>
      <c r="U10" s="34">
        <v>2</v>
      </c>
      <c r="V10" s="34">
        <v>1</v>
      </c>
      <c r="W10" s="34">
        <v>0</v>
      </c>
      <c r="X10" s="34">
        <v>0</v>
      </c>
      <c r="Y10" s="34">
        <v>0</v>
      </c>
      <c r="Z10" s="34">
        <v>0</v>
      </c>
      <c r="AA10" s="34">
        <v>21</v>
      </c>
      <c r="AB10" s="34">
        <v>6</v>
      </c>
      <c r="AC10" s="34">
        <v>27</v>
      </c>
      <c r="AD10" s="34">
        <v>3</v>
      </c>
      <c r="AE10" s="34">
        <v>0</v>
      </c>
      <c r="AF10" s="34">
        <v>7</v>
      </c>
      <c r="AG10" s="34">
        <v>12</v>
      </c>
      <c r="AH10" s="34">
        <v>0</v>
      </c>
      <c r="AI10" s="34">
        <v>1</v>
      </c>
      <c r="AJ10" s="34">
        <v>0</v>
      </c>
      <c r="AK10" s="34">
        <v>0</v>
      </c>
      <c r="AL10" s="34">
        <v>0</v>
      </c>
      <c r="AM10" s="34">
        <v>0</v>
      </c>
      <c r="AN10" s="34">
        <v>22</v>
      </c>
      <c r="AO10" s="34">
        <v>1</v>
      </c>
      <c r="AP10" s="34">
        <v>23</v>
      </c>
      <c r="AQ10" s="34">
        <v>3</v>
      </c>
      <c r="AR10" s="34">
        <v>0</v>
      </c>
      <c r="AS10" s="34">
        <v>10</v>
      </c>
      <c r="AT10" s="34">
        <v>11</v>
      </c>
      <c r="AU10" s="34">
        <v>0</v>
      </c>
      <c r="AV10" s="34">
        <v>2</v>
      </c>
      <c r="AW10" s="34">
        <v>0</v>
      </c>
      <c r="AX10" s="34">
        <v>0</v>
      </c>
      <c r="AY10" s="34">
        <v>0</v>
      </c>
      <c r="AZ10" s="34">
        <v>0</v>
      </c>
      <c r="BA10" s="34">
        <v>24</v>
      </c>
      <c r="BB10" s="34">
        <v>2</v>
      </c>
      <c r="BC10" s="34">
        <v>26</v>
      </c>
      <c r="BD10" s="34">
        <v>1</v>
      </c>
      <c r="BE10" s="34">
        <v>0</v>
      </c>
      <c r="BF10" s="34">
        <v>1</v>
      </c>
      <c r="BG10" s="34">
        <v>8</v>
      </c>
      <c r="BH10" s="34">
        <v>1</v>
      </c>
      <c r="BI10" s="34">
        <v>3</v>
      </c>
      <c r="BM10" s="34">
        <v>0</v>
      </c>
      <c r="BN10" s="34">
        <v>10</v>
      </c>
      <c r="BO10" s="34">
        <v>4</v>
      </c>
      <c r="BP10" s="34">
        <v>14</v>
      </c>
      <c r="BQ10" s="111">
        <v>5</v>
      </c>
      <c r="BR10" s="111">
        <v>1</v>
      </c>
      <c r="BS10" s="111">
        <v>6</v>
      </c>
      <c r="BT10" s="111">
        <v>5</v>
      </c>
      <c r="BU10" s="111">
        <v>0</v>
      </c>
      <c r="BV10" s="111">
        <v>2</v>
      </c>
      <c r="BW10" s="111">
        <v>0</v>
      </c>
      <c r="BX10" s="111">
        <v>0</v>
      </c>
      <c r="BY10" s="112">
        <v>16</v>
      </c>
      <c r="BZ10" s="112">
        <v>3</v>
      </c>
      <c r="CA10" s="112">
        <v>19</v>
      </c>
    </row>
    <row r="11" spans="1:79" x14ac:dyDescent="0.25">
      <c r="C11" s="34" t="s">
        <v>15</v>
      </c>
      <c r="D11" s="34">
        <v>11</v>
      </c>
      <c r="E11" s="34">
        <v>1</v>
      </c>
      <c r="F11" s="34">
        <v>6</v>
      </c>
      <c r="G11" s="34">
        <v>14</v>
      </c>
      <c r="H11" s="34">
        <v>3</v>
      </c>
      <c r="I11" s="34">
        <v>12</v>
      </c>
      <c r="J11" s="34">
        <v>0</v>
      </c>
      <c r="K11" s="34">
        <v>0</v>
      </c>
      <c r="L11" s="34">
        <v>0</v>
      </c>
      <c r="M11" s="34">
        <v>0</v>
      </c>
      <c r="N11" s="34">
        <v>31</v>
      </c>
      <c r="O11" s="34">
        <v>16</v>
      </c>
      <c r="P11" s="34">
        <v>47</v>
      </c>
      <c r="Q11" s="34">
        <v>9</v>
      </c>
      <c r="R11" s="34">
        <v>3</v>
      </c>
      <c r="S11" s="34">
        <v>18</v>
      </c>
      <c r="T11" s="34">
        <v>14</v>
      </c>
      <c r="U11" s="34">
        <v>5</v>
      </c>
      <c r="V11" s="34">
        <v>14</v>
      </c>
      <c r="W11" s="34">
        <v>0</v>
      </c>
      <c r="X11" s="34">
        <v>0</v>
      </c>
      <c r="Y11" s="34">
        <v>0</v>
      </c>
      <c r="Z11" s="34">
        <v>0</v>
      </c>
      <c r="AA11" s="34">
        <v>41</v>
      </c>
      <c r="AB11" s="34">
        <v>22</v>
      </c>
      <c r="AC11" s="34">
        <v>63</v>
      </c>
      <c r="AD11" s="34">
        <v>2</v>
      </c>
      <c r="AE11" s="34">
        <v>3</v>
      </c>
      <c r="AF11" s="34">
        <v>4</v>
      </c>
      <c r="AG11" s="34">
        <v>12</v>
      </c>
      <c r="AH11" s="34">
        <v>2</v>
      </c>
      <c r="AI11" s="34">
        <v>15</v>
      </c>
      <c r="AJ11" s="34">
        <v>0</v>
      </c>
      <c r="AK11" s="34">
        <v>0</v>
      </c>
      <c r="AL11" s="34">
        <v>0</v>
      </c>
      <c r="AM11" s="34">
        <v>0</v>
      </c>
      <c r="AN11" s="34">
        <v>18</v>
      </c>
      <c r="AO11" s="34">
        <v>20</v>
      </c>
      <c r="AP11" s="34">
        <v>38</v>
      </c>
      <c r="AQ11" s="34">
        <v>6</v>
      </c>
      <c r="AR11" s="34">
        <v>1</v>
      </c>
      <c r="AS11" s="34">
        <v>4</v>
      </c>
      <c r="AT11" s="34">
        <v>8</v>
      </c>
      <c r="AU11" s="34">
        <v>2</v>
      </c>
      <c r="AV11" s="34">
        <v>5</v>
      </c>
      <c r="AW11" s="34">
        <v>0</v>
      </c>
      <c r="AX11" s="34">
        <v>0</v>
      </c>
      <c r="AY11" s="34">
        <v>0</v>
      </c>
      <c r="AZ11" s="34">
        <v>0</v>
      </c>
      <c r="BA11" s="34">
        <v>18</v>
      </c>
      <c r="BB11" s="34">
        <v>8</v>
      </c>
      <c r="BC11" s="34">
        <v>26</v>
      </c>
      <c r="BD11" s="34">
        <v>2</v>
      </c>
      <c r="BE11" s="34">
        <v>5</v>
      </c>
      <c r="BF11" s="34">
        <v>5</v>
      </c>
      <c r="BG11" s="34">
        <v>7</v>
      </c>
      <c r="BH11" s="34">
        <v>1</v>
      </c>
      <c r="BI11" s="34">
        <v>10</v>
      </c>
      <c r="BM11" s="34">
        <v>0</v>
      </c>
      <c r="BN11" s="34">
        <v>14</v>
      </c>
      <c r="BO11" s="34">
        <v>16</v>
      </c>
      <c r="BP11" s="34">
        <v>30</v>
      </c>
      <c r="BQ11" s="111">
        <v>7</v>
      </c>
      <c r="BR11" s="111">
        <v>2</v>
      </c>
      <c r="BS11" s="111">
        <v>5</v>
      </c>
      <c r="BT11" s="111">
        <v>10</v>
      </c>
      <c r="BU11" s="111">
        <v>5</v>
      </c>
      <c r="BV11" s="111">
        <v>15</v>
      </c>
      <c r="BW11" s="111">
        <v>0</v>
      </c>
      <c r="BX11" s="111">
        <v>0</v>
      </c>
      <c r="BY11" s="112">
        <v>22</v>
      </c>
      <c r="BZ11" s="112">
        <v>22</v>
      </c>
      <c r="CA11" s="112">
        <v>44</v>
      </c>
    </row>
    <row r="12" spans="1:79" x14ac:dyDescent="0.25">
      <c r="C12" s="34" t="s">
        <v>90</v>
      </c>
      <c r="D12" s="34">
        <v>14</v>
      </c>
      <c r="E12" s="34">
        <v>2</v>
      </c>
      <c r="F12" s="34">
        <v>18</v>
      </c>
      <c r="G12" s="34">
        <v>28</v>
      </c>
      <c r="H12" s="34">
        <v>5</v>
      </c>
      <c r="I12" s="34">
        <v>17</v>
      </c>
      <c r="J12" s="34">
        <v>0</v>
      </c>
      <c r="K12" s="34">
        <v>0</v>
      </c>
      <c r="L12" s="34">
        <v>0</v>
      </c>
      <c r="M12" s="34">
        <v>0</v>
      </c>
      <c r="N12" s="34">
        <v>60</v>
      </c>
      <c r="O12" s="34">
        <v>24</v>
      </c>
      <c r="P12" s="34">
        <v>84</v>
      </c>
      <c r="Q12" s="34">
        <v>9</v>
      </c>
      <c r="R12" s="34">
        <v>6</v>
      </c>
      <c r="S12" s="34">
        <v>29</v>
      </c>
      <c r="T12" s="34">
        <v>24</v>
      </c>
      <c r="U12" s="34">
        <v>7</v>
      </c>
      <c r="V12" s="34">
        <v>15</v>
      </c>
      <c r="W12" s="34">
        <v>0</v>
      </c>
      <c r="X12" s="34">
        <v>0</v>
      </c>
      <c r="Y12" s="34">
        <v>0</v>
      </c>
      <c r="Z12" s="34">
        <v>0</v>
      </c>
      <c r="AA12" s="34">
        <v>62</v>
      </c>
      <c r="AB12" s="34">
        <v>28</v>
      </c>
      <c r="AC12" s="34">
        <v>90</v>
      </c>
      <c r="AD12" s="34">
        <v>5</v>
      </c>
      <c r="AE12" s="34">
        <v>3</v>
      </c>
      <c r="AF12" s="34">
        <v>11</v>
      </c>
      <c r="AG12" s="34">
        <v>24</v>
      </c>
      <c r="AH12" s="34">
        <v>2</v>
      </c>
      <c r="AI12" s="34">
        <v>16</v>
      </c>
      <c r="AJ12" s="34">
        <v>0</v>
      </c>
      <c r="AK12" s="34">
        <v>0</v>
      </c>
      <c r="AL12" s="34">
        <v>0</v>
      </c>
      <c r="AM12" s="34">
        <v>0</v>
      </c>
      <c r="AN12" s="34">
        <v>40</v>
      </c>
      <c r="AO12" s="34">
        <v>21</v>
      </c>
      <c r="AP12" s="34">
        <v>61</v>
      </c>
      <c r="AQ12" s="34">
        <v>9</v>
      </c>
      <c r="AR12" s="34">
        <v>1</v>
      </c>
      <c r="AS12" s="34">
        <v>14</v>
      </c>
      <c r="AT12" s="34">
        <v>19</v>
      </c>
      <c r="AU12" s="34">
        <v>2</v>
      </c>
      <c r="AV12" s="34">
        <v>7</v>
      </c>
      <c r="AW12" s="34">
        <v>0</v>
      </c>
      <c r="AX12" s="34">
        <v>0</v>
      </c>
      <c r="AY12" s="34">
        <v>0</v>
      </c>
      <c r="AZ12" s="34">
        <v>0</v>
      </c>
      <c r="BA12" s="34">
        <v>42</v>
      </c>
      <c r="BB12" s="34">
        <v>10</v>
      </c>
      <c r="BC12" s="34">
        <v>52</v>
      </c>
      <c r="BD12" s="34">
        <v>3</v>
      </c>
      <c r="BE12" s="34">
        <v>5</v>
      </c>
      <c r="BF12" s="34">
        <v>6</v>
      </c>
      <c r="BG12" s="34">
        <v>15</v>
      </c>
      <c r="BH12" s="34">
        <v>2</v>
      </c>
      <c r="BI12" s="34">
        <v>13</v>
      </c>
      <c r="BM12" s="34">
        <v>0</v>
      </c>
      <c r="BN12" s="34">
        <v>24</v>
      </c>
      <c r="BO12" s="34">
        <v>20</v>
      </c>
      <c r="BP12" s="34">
        <v>44</v>
      </c>
      <c r="BQ12" s="111">
        <v>12</v>
      </c>
      <c r="BR12" s="111">
        <v>3</v>
      </c>
      <c r="BS12" s="111">
        <v>11</v>
      </c>
      <c r="BT12" s="111">
        <v>15</v>
      </c>
      <c r="BU12" s="111">
        <v>5</v>
      </c>
      <c r="BV12" s="111">
        <v>17</v>
      </c>
      <c r="BW12" s="111">
        <v>0</v>
      </c>
      <c r="BX12" s="111">
        <v>0</v>
      </c>
      <c r="BY12" s="112">
        <v>38</v>
      </c>
      <c r="BZ12" s="112">
        <v>25</v>
      </c>
      <c r="CA12" s="112">
        <v>63</v>
      </c>
    </row>
    <row r="13" spans="1:79" x14ac:dyDescent="0.25">
      <c r="B13" s="34" t="s">
        <v>17</v>
      </c>
      <c r="C13" s="34" t="s">
        <v>18</v>
      </c>
      <c r="D13" s="34">
        <v>7</v>
      </c>
      <c r="E13" s="34">
        <v>11</v>
      </c>
      <c r="F13" s="34">
        <v>2</v>
      </c>
      <c r="G13" s="34">
        <v>18</v>
      </c>
      <c r="H13" s="34">
        <v>1</v>
      </c>
      <c r="I13" s="34">
        <v>24</v>
      </c>
      <c r="J13" s="34">
        <v>0</v>
      </c>
      <c r="K13" s="34">
        <v>0</v>
      </c>
      <c r="L13" s="34">
        <v>0</v>
      </c>
      <c r="M13" s="34">
        <v>0</v>
      </c>
      <c r="N13" s="34">
        <v>27</v>
      </c>
      <c r="O13" s="34">
        <v>36</v>
      </c>
      <c r="P13" s="34">
        <v>63</v>
      </c>
      <c r="Q13" s="34">
        <v>4</v>
      </c>
      <c r="R13" s="34">
        <v>2</v>
      </c>
      <c r="S13" s="34">
        <v>3</v>
      </c>
      <c r="T13" s="34">
        <v>15</v>
      </c>
      <c r="U13" s="34">
        <v>1</v>
      </c>
      <c r="V13" s="34">
        <v>24</v>
      </c>
      <c r="W13" s="34">
        <v>0</v>
      </c>
      <c r="X13" s="34">
        <v>0</v>
      </c>
      <c r="Y13" s="34">
        <v>0</v>
      </c>
      <c r="Z13" s="34">
        <v>0</v>
      </c>
      <c r="AA13" s="34">
        <v>22</v>
      </c>
      <c r="AB13" s="34">
        <v>27</v>
      </c>
      <c r="AC13" s="34">
        <v>49</v>
      </c>
      <c r="AD13" s="34">
        <v>8</v>
      </c>
      <c r="AE13" s="34">
        <v>2</v>
      </c>
      <c r="AF13" s="34">
        <v>1</v>
      </c>
      <c r="AG13" s="34">
        <v>7</v>
      </c>
      <c r="AH13" s="34">
        <v>2</v>
      </c>
      <c r="AI13" s="34">
        <v>12</v>
      </c>
      <c r="AJ13" s="34">
        <v>0</v>
      </c>
      <c r="AK13" s="34">
        <v>0</v>
      </c>
      <c r="AL13" s="34">
        <v>0</v>
      </c>
      <c r="AM13" s="34">
        <v>0</v>
      </c>
      <c r="AN13" s="34">
        <v>16</v>
      </c>
      <c r="AO13" s="34">
        <v>16</v>
      </c>
      <c r="AP13" s="34">
        <v>32</v>
      </c>
      <c r="AQ13" s="34">
        <v>4</v>
      </c>
      <c r="AR13" s="34">
        <v>1</v>
      </c>
      <c r="AS13" s="34">
        <v>3</v>
      </c>
      <c r="AT13" s="34">
        <v>1</v>
      </c>
      <c r="AU13" s="34">
        <v>1</v>
      </c>
      <c r="AV13" s="34">
        <v>10</v>
      </c>
      <c r="AW13" s="34">
        <v>0</v>
      </c>
      <c r="AX13" s="34">
        <v>0</v>
      </c>
      <c r="AY13" s="34">
        <v>0</v>
      </c>
      <c r="AZ13" s="34">
        <v>0</v>
      </c>
      <c r="BA13" s="34">
        <v>8</v>
      </c>
      <c r="BB13" s="34">
        <v>12</v>
      </c>
      <c r="BC13" s="34">
        <v>20</v>
      </c>
      <c r="BD13" s="34">
        <v>2</v>
      </c>
      <c r="BE13" s="34">
        <v>5</v>
      </c>
      <c r="BF13" s="34">
        <v>2</v>
      </c>
      <c r="BG13" s="34">
        <v>5</v>
      </c>
      <c r="BH13" s="34">
        <v>1</v>
      </c>
      <c r="BI13" s="34">
        <v>14</v>
      </c>
      <c r="BM13" s="34">
        <v>0</v>
      </c>
      <c r="BN13" s="34">
        <v>9</v>
      </c>
      <c r="BO13" s="34">
        <v>20</v>
      </c>
      <c r="BP13" s="34">
        <v>29</v>
      </c>
      <c r="BQ13" s="111">
        <v>4</v>
      </c>
      <c r="BR13" s="111">
        <v>1</v>
      </c>
      <c r="BS13" s="111">
        <v>1</v>
      </c>
      <c r="BT13" s="111">
        <v>10</v>
      </c>
      <c r="BU13" s="111">
        <v>3</v>
      </c>
      <c r="BV13" s="111">
        <v>13</v>
      </c>
      <c r="BW13" s="111">
        <v>0</v>
      </c>
      <c r="BX13" s="111">
        <v>2</v>
      </c>
      <c r="BY13" s="112">
        <v>15</v>
      </c>
      <c r="BZ13" s="112">
        <v>19</v>
      </c>
      <c r="CA13" s="112">
        <v>34</v>
      </c>
    </row>
    <row r="14" spans="1:79" x14ac:dyDescent="0.25">
      <c r="C14" s="34" t="s">
        <v>19</v>
      </c>
      <c r="D14" s="34">
        <v>7</v>
      </c>
      <c r="E14" s="34">
        <v>1</v>
      </c>
      <c r="F14" s="34">
        <v>2</v>
      </c>
      <c r="G14" s="34">
        <v>7</v>
      </c>
      <c r="H14" s="34">
        <v>1</v>
      </c>
      <c r="I14" s="34">
        <v>11</v>
      </c>
      <c r="J14" s="34">
        <v>0</v>
      </c>
      <c r="K14" s="34">
        <v>0</v>
      </c>
      <c r="L14" s="34">
        <v>0</v>
      </c>
      <c r="M14" s="34">
        <v>1</v>
      </c>
      <c r="N14" s="34">
        <v>16</v>
      </c>
      <c r="O14" s="34">
        <v>14</v>
      </c>
      <c r="P14" s="34">
        <v>30</v>
      </c>
      <c r="Q14" s="34">
        <v>4</v>
      </c>
      <c r="R14" s="34">
        <v>3</v>
      </c>
      <c r="S14" s="34">
        <v>6</v>
      </c>
      <c r="T14" s="34">
        <v>8</v>
      </c>
      <c r="U14" s="34">
        <v>1</v>
      </c>
      <c r="V14" s="34">
        <v>7</v>
      </c>
      <c r="W14" s="34">
        <v>0</v>
      </c>
      <c r="X14" s="34">
        <v>0</v>
      </c>
      <c r="Y14" s="34">
        <v>0</v>
      </c>
      <c r="Z14" s="34">
        <v>0</v>
      </c>
      <c r="AA14" s="34">
        <v>18</v>
      </c>
      <c r="AB14" s="34">
        <v>11</v>
      </c>
      <c r="AC14" s="34">
        <v>29</v>
      </c>
      <c r="AD14" s="34">
        <v>6</v>
      </c>
      <c r="AE14" s="34">
        <v>2</v>
      </c>
      <c r="AF14" s="34">
        <v>0</v>
      </c>
      <c r="AG14" s="34">
        <v>4</v>
      </c>
      <c r="AH14" s="34">
        <v>0</v>
      </c>
      <c r="AI14" s="34">
        <v>8</v>
      </c>
      <c r="AJ14" s="34">
        <v>0</v>
      </c>
      <c r="AK14" s="34">
        <v>0</v>
      </c>
      <c r="AL14" s="34">
        <v>0</v>
      </c>
      <c r="AM14" s="34">
        <v>0</v>
      </c>
      <c r="AN14" s="34">
        <v>10</v>
      </c>
      <c r="AO14" s="34">
        <v>10</v>
      </c>
      <c r="AP14" s="34">
        <v>20</v>
      </c>
      <c r="AQ14" s="34">
        <v>1</v>
      </c>
      <c r="AR14" s="34">
        <v>0</v>
      </c>
      <c r="AS14" s="34">
        <v>3</v>
      </c>
      <c r="AT14" s="34">
        <v>7</v>
      </c>
      <c r="AU14" s="34">
        <v>0</v>
      </c>
      <c r="AV14" s="34">
        <v>4</v>
      </c>
      <c r="AW14" s="34">
        <v>0</v>
      </c>
      <c r="AX14" s="34">
        <v>0</v>
      </c>
      <c r="AY14" s="34">
        <v>0</v>
      </c>
      <c r="AZ14" s="34">
        <v>0</v>
      </c>
      <c r="BA14" s="34">
        <v>11</v>
      </c>
      <c r="BB14" s="34">
        <v>4</v>
      </c>
      <c r="BC14" s="34">
        <v>15</v>
      </c>
      <c r="BD14" s="34">
        <v>2</v>
      </c>
      <c r="BE14" s="34">
        <v>0</v>
      </c>
      <c r="BF14" s="34">
        <v>4</v>
      </c>
      <c r="BG14" s="34">
        <v>8</v>
      </c>
      <c r="BH14" s="34">
        <v>0</v>
      </c>
      <c r="BI14" s="34">
        <v>5</v>
      </c>
      <c r="BM14" s="34">
        <v>0</v>
      </c>
      <c r="BN14" s="34">
        <v>14</v>
      </c>
      <c r="BO14" s="34">
        <v>5</v>
      </c>
      <c r="BP14" s="34">
        <v>19</v>
      </c>
      <c r="BQ14" s="111">
        <v>1</v>
      </c>
      <c r="BR14" s="111">
        <v>2</v>
      </c>
      <c r="BS14" s="111">
        <v>1</v>
      </c>
      <c r="BT14" s="111">
        <v>11</v>
      </c>
      <c r="BU14" s="111">
        <v>1</v>
      </c>
      <c r="BV14" s="111">
        <v>3</v>
      </c>
      <c r="BW14" s="111">
        <v>0</v>
      </c>
      <c r="BX14" s="111">
        <v>0</v>
      </c>
      <c r="BY14" s="112">
        <v>13</v>
      </c>
      <c r="BZ14" s="112">
        <v>6</v>
      </c>
      <c r="CA14" s="112">
        <v>19</v>
      </c>
    </row>
    <row r="15" spans="1:79" x14ac:dyDescent="0.25">
      <c r="C15" s="34" t="s">
        <v>147</v>
      </c>
      <c r="BQ15" s="111">
        <v>0</v>
      </c>
      <c r="BR15" s="111">
        <v>0</v>
      </c>
      <c r="BS15" s="111">
        <v>0</v>
      </c>
      <c r="BT15" s="111">
        <v>3</v>
      </c>
      <c r="BU15" s="111">
        <v>1</v>
      </c>
      <c r="BV15" s="111">
        <v>4</v>
      </c>
      <c r="BW15" s="111">
        <v>0</v>
      </c>
      <c r="BX15" s="111">
        <v>0</v>
      </c>
      <c r="BY15" s="112">
        <v>3</v>
      </c>
      <c r="BZ15" s="112">
        <v>5</v>
      </c>
      <c r="CA15" s="112">
        <v>8</v>
      </c>
    </row>
    <row r="16" spans="1:79" x14ac:dyDescent="0.25">
      <c r="C16" s="34" t="s">
        <v>90</v>
      </c>
      <c r="D16" s="34">
        <v>14</v>
      </c>
      <c r="E16" s="34">
        <v>12</v>
      </c>
      <c r="F16" s="34">
        <v>4</v>
      </c>
      <c r="G16" s="34">
        <v>25</v>
      </c>
      <c r="H16" s="34">
        <v>2</v>
      </c>
      <c r="I16" s="34">
        <v>35</v>
      </c>
      <c r="J16" s="34">
        <v>0</v>
      </c>
      <c r="K16" s="34">
        <v>0</v>
      </c>
      <c r="L16" s="34">
        <v>0</v>
      </c>
      <c r="M16" s="34">
        <v>1</v>
      </c>
      <c r="N16" s="34">
        <v>43</v>
      </c>
      <c r="O16" s="34">
        <v>50</v>
      </c>
      <c r="P16" s="34">
        <v>93</v>
      </c>
      <c r="Q16" s="34">
        <v>8</v>
      </c>
      <c r="R16" s="34">
        <v>5</v>
      </c>
      <c r="S16" s="34">
        <v>9</v>
      </c>
      <c r="T16" s="34">
        <v>23</v>
      </c>
      <c r="U16" s="34">
        <v>2</v>
      </c>
      <c r="V16" s="34">
        <v>31</v>
      </c>
      <c r="W16" s="34">
        <v>0</v>
      </c>
      <c r="X16" s="34">
        <v>0</v>
      </c>
      <c r="Y16" s="34">
        <v>0</v>
      </c>
      <c r="Z16" s="34">
        <v>0</v>
      </c>
      <c r="AA16" s="34">
        <v>40</v>
      </c>
      <c r="AB16" s="34">
        <v>38</v>
      </c>
      <c r="AC16" s="34">
        <v>78</v>
      </c>
      <c r="AD16" s="34">
        <v>14</v>
      </c>
      <c r="AE16" s="34">
        <v>4</v>
      </c>
      <c r="AF16" s="34">
        <v>1</v>
      </c>
      <c r="AG16" s="34">
        <v>11</v>
      </c>
      <c r="AH16" s="34">
        <v>2</v>
      </c>
      <c r="AI16" s="34">
        <v>20</v>
      </c>
      <c r="AJ16" s="34">
        <v>0</v>
      </c>
      <c r="AK16" s="34">
        <v>0</v>
      </c>
      <c r="AL16" s="34">
        <v>0</v>
      </c>
      <c r="AM16" s="34">
        <v>0</v>
      </c>
      <c r="AN16" s="34">
        <v>26</v>
      </c>
      <c r="AO16" s="34">
        <v>26</v>
      </c>
      <c r="AP16" s="34">
        <v>52</v>
      </c>
      <c r="AQ16" s="34">
        <v>5</v>
      </c>
      <c r="AR16" s="34">
        <v>1</v>
      </c>
      <c r="AS16" s="34">
        <v>6</v>
      </c>
      <c r="AT16" s="34">
        <v>8</v>
      </c>
      <c r="AU16" s="34">
        <v>1</v>
      </c>
      <c r="AV16" s="34">
        <v>14</v>
      </c>
      <c r="AW16" s="34">
        <v>0</v>
      </c>
      <c r="AX16" s="34">
        <v>0</v>
      </c>
      <c r="AY16" s="34">
        <v>0</v>
      </c>
      <c r="AZ16" s="34">
        <v>0</v>
      </c>
      <c r="BA16" s="34">
        <v>19</v>
      </c>
      <c r="BB16" s="34">
        <v>16</v>
      </c>
      <c r="BC16" s="34">
        <v>35</v>
      </c>
      <c r="BD16" s="34">
        <v>4</v>
      </c>
      <c r="BE16" s="34">
        <v>5</v>
      </c>
      <c r="BF16" s="34">
        <v>6</v>
      </c>
      <c r="BG16" s="34">
        <v>13</v>
      </c>
      <c r="BH16" s="34">
        <v>1</v>
      </c>
      <c r="BI16" s="34">
        <v>19</v>
      </c>
      <c r="BM16" s="34">
        <v>0</v>
      </c>
      <c r="BN16" s="34">
        <v>23</v>
      </c>
      <c r="BO16" s="34">
        <v>25</v>
      </c>
      <c r="BP16" s="34">
        <v>48</v>
      </c>
      <c r="BQ16" s="111">
        <v>5</v>
      </c>
      <c r="BR16" s="111">
        <v>3</v>
      </c>
      <c r="BS16" s="111">
        <v>2</v>
      </c>
      <c r="BT16" s="111">
        <v>24</v>
      </c>
      <c r="BU16" s="111">
        <v>5</v>
      </c>
      <c r="BV16" s="111">
        <v>20</v>
      </c>
      <c r="BW16" s="111">
        <v>0</v>
      </c>
      <c r="BX16" s="111">
        <v>2</v>
      </c>
      <c r="BY16" s="112">
        <v>31</v>
      </c>
      <c r="BZ16" s="112">
        <v>30</v>
      </c>
      <c r="CA16" s="112">
        <v>61</v>
      </c>
    </row>
    <row r="17" spans="2:79" x14ac:dyDescent="0.25">
      <c r="B17" s="34" t="s">
        <v>22</v>
      </c>
      <c r="C17" s="34" t="s">
        <v>23</v>
      </c>
      <c r="D17" s="34">
        <v>2</v>
      </c>
      <c r="E17" s="34">
        <v>1</v>
      </c>
      <c r="F17" s="34">
        <v>4</v>
      </c>
      <c r="G17" s="34">
        <v>9</v>
      </c>
      <c r="H17" s="34">
        <v>0</v>
      </c>
      <c r="I17" s="34">
        <v>4</v>
      </c>
      <c r="J17" s="34">
        <v>0</v>
      </c>
      <c r="K17" s="34">
        <v>0</v>
      </c>
      <c r="L17" s="34">
        <v>0</v>
      </c>
      <c r="M17" s="34">
        <v>0</v>
      </c>
      <c r="N17" s="34">
        <v>15</v>
      </c>
      <c r="O17" s="34">
        <v>5</v>
      </c>
      <c r="P17" s="34">
        <v>20</v>
      </c>
      <c r="Q17" s="34">
        <v>2</v>
      </c>
      <c r="R17" s="34">
        <v>1</v>
      </c>
      <c r="S17" s="34">
        <v>5</v>
      </c>
      <c r="T17" s="34">
        <v>4</v>
      </c>
      <c r="U17" s="34">
        <v>1</v>
      </c>
      <c r="V17" s="34">
        <v>1</v>
      </c>
      <c r="W17" s="34">
        <v>0</v>
      </c>
      <c r="X17" s="34">
        <v>0</v>
      </c>
      <c r="Y17" s="34">
        <v>0</v>
      </c>
      <c r="Z17" s="34">
        <v>0</v>
      </c>
      <c r="AA17" s="34">
        <v>11</v>
      </c>
      <c r="AB17" s="34">
        <v>3</v>
      </c>
      <c r="AC17" s="34">
        <v>14</v>
      </c>
      <c r="AD17" s="34">
        <v>3</v>
      </c>
      <c r="AE17" s="34">
        <v>0</v>
      </c>
      <c r="AF17" s="34">
        <v>2</v>
      </c>
      <c r="AG17" s="34">
        <v>9</v>
      </c>
      <c r="AH17" s="34">
        <v>1</v>
      </c>
      <c r="AI17" s="34">
        <v>10</v>
      </c>
      <c r="AJ17" s="34">
        <v>0</v>
      </c>
      <c r="AK17" s="34">
        <v>0</v>
      </c>
      <c r="AL17" s="34">
        <v>0</v>
      </c>
      <c r="AM17" s="34">
        <v>0</v>
      </c>
      <c r="AN17" s="34">
        <v>14</v>
      </c>
      <c r="AO17" s="34">
        <v>11</v>
      </c>
      <c r="AP17" s="34">
        <v>25</v>
      </c>
      <c r="AQ17" s="34">
        <v>2</v>
      </c>
      <c r="AR17" s="34">
        <v>2</v>
      </c>
      <c r="AS17" s="34">
        <v>1</v>
      </c>
      <c r="AT17" s="34">
        <v>8</v>
      </c>
      <c r="AU17" s="34">
        <v>0</v>
      </c>
      <c r="AV17" s="34">
        <v>6</v>
      </c>
      <c r="AW17" s="34">
        <v>0</v>
      </c>
      <c r="AX17" s="34">
        <v>0</v>
      </c>
      <c r="AY17" s="34">
        <v>0</v>
      </c>
      <c r="AZ17" s="34">
        <v>0</v>
      </c>
      <c r="BA17" s="34">
        <v>11</v>
      </c>
      <c r="BB17" s="34">
        <v>8</v>
      </c>
      <c r="BC17" s="34">
        <v>19</v>
      </c>
      <c r="BD17" s="34">
        <v>5</v>
      </c>
      <c r="BE17" s="34">
        <v>1</v>
      </c>
      <c r="BF17" s="34">
        <v>3</v>
      </c>
      <c r="BG17" s="34">
        <v>12</v>
      </c>
      <c r="BH17" s="34">
        <v>0</v>
      </c>
      <c r="BI17" s="34">
        <v>10</v>
      </c>
      <c r="BM17" s="34">
        <v>0</v>
      </c>
      <c r="BN17" s="34">
        <v>20</v>
      </c>
      <c r="BO17" s="34">
        <v>11</v>
      </c>
      <c r="BP17" s="34">
        <v>31</v>
      </c>
      <c r="BQ17" s="111">
        <v>3</v>
      </c>
      <c r="BR17" s="111">
        <v>2</v>
      </c>
      <c r="BS17" s="111">
        <v>2</v>
      </c>
      <c r="BT17" s="111">
        <v>7</v>
      </c>
      <c r="BU17" s="111">
        <v>2</v>
      </c>
      <c r="BV17" s="111">
        <v>1</v>
      </c>
      <c r="BW17" s="111">
        <v>0</v>
      </c>
      <c r="BX17" s="111">
        <v>0</v>
      </c>
      <c r="BY17" s="112">
        <v>12</v>
      </c>
      <c r="BZ17" s="112">
        <v>5</v>
      </c>
      <c r="CA17" s="112">
        <v>17</v>
      </c>
    </row>
    <row r="18" spans="2:79" x14ac:dyDescent="0.25">
      <c r="C18" s="34" t="s">
        <v>22</v>
      </c>
      <c r="D18" s="34">
        <v>1</v>
      </c>
      <c r="E18" s="34">
        <v>3</v>
      </c>
      <c r="F18" s="34">
        <v>8</v>
      </c>
      <c r="G18" s="34">
        <v>14</v>
      </c>
      <c r="H18" s="34">
        <v>3</v>
      </c>
      <c r="I18" s="34">
        <v>10</v>
      </c>
      <c r="J18" s="34">
        <v>0</v>
      </c>
      <c r="K18" s="34">
        <v>0</v>
      </c>
      <c r="L18" s="34">
        <v>0</v>
      </c>
      <c r="M18" s="34">
        <v>0</v>
      </c>
      <c r="N18" s="34">
        <v>23</v>
      </c>
      <c r="O18" s="34">
        <v>16</v>
      </c>
      <c r="P18" s="34">
        <v>39</v>
      </c>
      <c r="Q18" s="34">
        <v>5</v>
      </c>
      <c r="R18" s="34">
        <v>1</v>
      </c>
      <c r="S18" s="34">
        <v>6</v>
      </c>
      <c r="T18" s="34">
        <v>9</v>
      </c>
      <c r="U18" s="34">
        <v>3</v>
      </c>
      <c r="V18" s="34">
        <v>12</v>
      </c>
      <c r="W18" s="34">
        <v>0</v>
      </c>
      <c r="X18" s="34">
        <v>0</v>
      </c>
      <c r="Y18" s="34">
        <v>0</v>
      </c>
      <c r="Z18" s="34">
        <v>0</v>
      </c>
      <c r="AA18" s="34">
        <v>20</v>
      </c>
      <c r="AB18" s="34">
        <v>16</v>
      </c>
      <c r="AC18" s="34">
        <v>36</v>
      </c>
      <c r="AD18" s="34">
        <v>3</v>
      </c>
      <c r="AE18" s="34">
        <v>1</v>
      </c>
      <c r="AF18" s="34">
        <v>4</v>
      </c>
      <c r="AG18" s="34">
        <v>11</v>
      </c>
      <c r="AH18" s="34">
        <v>1</v>
      </c>
      <c r="AI18" s="34">
        <v>10</v>
      </c>
      <c r="AJ18" s="34">
        <v>0</v>
      </c>
      <c r="AK18" s="34">
        <v>0</v>
      </c>
      <c r="AL18" s="34">
        <v>0</v>
      </c>
      <c r="AM18" s="34">
        <v>0</v>
      </c>
      <c r="AN18" s="34">
        <v>18</v>
      </c>
      <c r="AO18" s="34">
        <v>12</v>
      </c>
      <c r="AP18" s="34">
        <v>30</v>
      </c>
      <c r="AQ18" s="34">
        <v>1</v>
      </c>
      <c r="AR18" s="34">
        <v>1</v>
      </c>
      <c r="AS18" s="34">
        <v>3</v>
      </c>
      <c r="AT18" s="34">
        <v>9</v>
      </c>
      <c r="AU18" s="34">
        <v>0</v>
      </c>
      <c r="AV18" s="34">
        <v>9</v>
      </c>
      <c r="AW18" s="34">
        <v>0</v>
      </c>
      <c r="AX18" s="34">
        <v>0</v>
      </c>
      <c r="AY18" s="34">
        <v>0</v>
      </c>
      <c r="AZ18" s="34">
        <v>0</v>
      </c>
      <c r="BA18" s="34">
        <v>13</v>
      </c>
      <c r="BB18" s="34">
        <v>10</v>
      </c>
      <c r="BC18" s="34">
        <v>23</v>
      </c>
      <c r="BD18" s="34">
        <v>6</v>
      </c>
      <c r="BE18" s="34">
        <v>2</v>
      </c>
      <c r="BF18" s="34">
        <v>1</v>
      </c>
      <c r="BG18" s="34">
        <v>10</v>
      </c>
      <c r="BH18" s="34">
        <v>3</v>
      </c>
      <c r="BI18" s="34">
        <v>10</v>
      </c>
      <c r="BM18" s="34">
        <v>0</v>
      </c>
      <c r="BN18" s="34">
        <v>17</v>
      </c>
      <c r="BO18" s="34">
        <v>15</v>
      </c>
      <c r="BP18" s="34">
        <v>32</v>
      </c>
      <c r="BQ18" s="112">
        <v>3</v>
      </c>
      <c r="BR18" s="112">
        <v>3</v>
      </c>
      <c r="BS18" s="112">
        <v>3</v>
      </c>
      <c r="BT18" s="112">
        <v>11</v>
      </c>
      <c r="BU18" s="112">
        <v>1</v>
      </c>
      <c r="BV18" s="112">
        <v>7</v>
      </c>
      <c r="BW18" s="112">
        <v>0</v>
      </c>
      <c r="BX18" s="112">
        <v>0</v>
      </c>
      <c r="BY18" s="112">
        <v>17</v>
      </c>
      <c r="BZ18" s="112">
        <v>11</v>
      </c>
      <c r="CA18" s="112">
        <v>28</v>
      </c>
    </row>
    <row r="19" spans="2:79" x14ac:dyDescent="0.25">
      <c r="C19" s="34" t="s">
        <v>24</v>
      </c>
      <c r="D19" s="34">
        <v>5</v>
      </c>
      <c r="E19" s="34">
        <v>1</v>
      </c>
      <c r="F19" s="34">
        <v>2</v>
      </c>
      <c r="G19" s="34">
        <v>14</v>
      </c>
      <c r="H19" s="34">
        <v>0</v>
      </c>
      <c r="I19" s="34">
        <v>4</v>
      </c>
      <c r="J19" s="34">
        <v>0</v>
      </c>
      <c r="K19" s="34">
        <v>0</v>
      </c>
      <c r="L19" s="34">
        <v>0</v>
      </c>
      <c r="M19" s="34">
        <v>0</v>
      </c>
      <c r="N19" s="34">
        <v>21</v>
      </c>
      <c r="O19" s="34">
        <v>5</v>
      </c>
      <c r="P19" s="34">
        <v>26</v>
      </c>
      <c r="Q19" s="34">
        <v>3</v>
      </c>
      <c r="R19" s="34">
        <v>2</v>
      </c>
      <c r="S19" s="34">
        <v>3</v>
      </c>
      <c r="T19" s="34">
        <v>15</v>
      </c>
      <c r="U19" s="34">
        <v>0</v>
      </c>
      <c r="V19" s="34">
        <v>3</v>
      </c>
      <c r="W19" s="34">
        <v>0</v>
      </c>
      <c r="X19" s="34">
        <v>0</v>
      </c>
      <c r="Y19" s="34">
        <v>0</v>
      </c>
      <c r="Z19" s="34">
        <v>0</v>
      </c>
      <c r="AA19" s="34">
        <v>21</v>
      </c>
      <c r="AB19" s="34">
        <v>5</v>
      </c>
      <c r="AC19" s="34">
        <v>26</v>
      </c>
      <c r="AD19" s="34">
        <v>5</v>
      </c>
      <c r="AE19" s="34">
        <v>2</v>
      </c>
      <c r="AF19" s="34">
        <v>0</v>
      </c>
      <c r="AG19" s="34">
        <v>8</v>
      </c>
      <c r="AH19" s="34">
        <v>0</v>
      </c>
      <c r="AI19" s="34">
        <v>4</v>
      </c>
      <c r="AJ19" s="34">
        <v>0</v>
      </c>
      <c r="AK19" s="34">
        <v>0</v>
      </c>
      <c r="AL19" s="34">
        <v>0</v>
      </c>
      <c r="AM19" s="34">
        <v>0</v>
      </c>
      <c r="AN19" s="34">
        <v>13</v>
      </c>
      <c r="AO19" s="34">
        <v>6</v>
      </c>
      <c r="AP19" s="34">
        <v>19</v>
      </c>
      <c r="AQ19" s="34">
        <v>4</v>
      </c>
      <c r="AR19" s="34">
        <v>0</v>
      </c>
      <c r="AS19" s="34">
        <v>2</v>
      </c>
      <c r="AT19" s="34">
        <v>7</v>
      </c>
      <c r="AU19" s="34">
        <v>1</v>
      </c>
      <c r="AV19" s="34">
        <v>6</v>
      </c>
      <c r="AW19" s="34">
        <v>0</v>
      </c>
      <c r="AX19" s="34">
        <v>0</v>
      </c>
      <c r="AY19" s="34">
        <v>0</v>
      </c>
      <c r="AZ19" s="34">
        <v>0</v>
      </c>
      <c r="BA19" s="34">
        <v>13</v>
      </c>
      <c r="BB19" s="34">
        <v>7</v>
      </c>
      <c r="BC19" s="34">
        <v>20</v>
      </c>
      <c r="BD19" s="34">
        <v>6</v>
      </c>
      <c r="BE19" s="34">
        <v>2</v>
      </c>
      <c r="BF19" s="34">
        <v>2</v>
      </c>
      <c r="BG19" s="34">
        <v>13</v>
      </c>
      <c r="BH19" s="34">
        <v>1</v>
      </c>
      <c r="BI19" s="34">
        <v>13</v>
      </c>
      <c r="BM19" s="34">
        <v>0</v>
      </c>
      <c r="BN19" s="34">
        <v>21</v>
      </c>
      <c r="BO19" s="34">
        <v>16</v>
      </c>
      <c r="BP19" s="34">
        <v>37</v>
      </c>
      <c r="BQ19" s="112">
        <v>10</v>
      </c>
      <c r="BR19" s="112">
        <v>2</v>
      </c>
      <c r="BS19" s="112">
        <v>3</v>
      </c>
      <c r="BT19" s="112">
        <v>12</v>
      </c>
      <c r="BU19" s="112">
        <v>0</v>
      </c>
      <c r="BV19" s="112">
        <v>8</v>
      </c>
      <c r="BW19" s="112">
        <v>0</v>
      </c>
      <c r="BX19" s="112">
        <v>0</v>
      </c>
      <c r="BY19" s="112">
        <v>25</v>
      </c>
      <c r="BZ19" s="112">
        <v>10</v>
      </c>
      <c r="CA19" s="112">
        <v>35</v>
      </c>
    </row>
    <row r="20" spans="2:79" x14ac:dyDescent="0.25">
      <c r="C20" s="34" t="s">
        <v>90</v>
      </c>
      <c r="D20" s="34">
        <v>8</v>
      </c>
      <c r="E20" s="34">
        <v>5</v>
      </c>
      <c r="F20" s="34">
        <v>14</v>
      </c>
      <c r="G20" s="34">
        <v>37</v>
      </c>
      <c r="H20" s="34">
        <v>3</v>
      </c>
      <c r="I20" s="34">
        <v>18</v>
      </c>
      <c r="J20" s="34">
        <v>0</v>
      </c>
      <c r="K20" s="34">
        <v>0</v>
      </c>
      <c r="L20" s="34">
        <v>0</v>
      </c>
      <c r="M20" s="34">
        <v>0</v>
      </c>
      <c r="N20" s="34">
        <v>59</v>
      </c>
      <c r="O20" s="34">
        <v>26</v>
      </c>
      <c r="P20" s="34">
        <v>85</v>
      </c>
      <c r="Q20" s="34">
        <v>10</v>
      </c>
      <c r="R20" s="34">
        <v>4</v>
      </c>
      <c r="S20" s="34">
        <v>14</v>
      </c>
      <c r="T20" s="34">
        <v>28</v>
      </c>
      <c r="U20" s="34">
        <v>4</v>
      </c>
      <c r="V20" s="34">
        <v>16</v>
      </c>
      <c r="W20" s="34">
        <v>0</v>
      </c>
      <c r="X20" s="34">
        <v>0</v>
      </c>
      <c r="Y20" s="34">
        <v>0</v>
      </c>
      <c r="Z20" s="34">
        <v>0</v>
      </c>
      <c r="AA20" s="34">
        <v>52</v>
      </c>
      <c r="AB20" s="34">
        <v>24</v>
      </c>
      <c r="AC20" s="34">
        <v>76</v>
      </c>
      <c r="AD20" s="34">
        <v>11</v>
      </c>
      <c r="AE20" s="34">
        <v>3</v>
      </c>
      <c r="AF20" s="34">
        <v>6</v>
      </c>
      <c r="AG20" s="34">
        <v>28</v>
      </c>
      <c r="AH20" s="34">
        <v>2</v>
      </c>
      <c r="AI20" s="34">
        <v>24</v>
      </c>
      <c r="AJ20" s="34">
        <v>0</v>
      </c>
      <c r="AK20" s="34">
        <v>0</v>
      </c>
      <c r="AL20" s="34">
        <v>0</v>
      </c>
      <c r="AM20" s="34">
        <v>0</v>
      </c>
      <c r="AN20" s="34">
        <v>45</v>
      </c>
      <c r="AO20" s="34">
        <v>29</v>
      </c>
      <c r="AP20" s="34">
        <v>74</v>
      </c>
      <c r="AQ20" s="34">
        <v>7</v>
      </c>
      <c r="AR20" s="34">
        <v>3</v>
      </c>
      <c r="AS20" s="34">
        <v>6</v>
      </c>
      <c r="AT20" s="34">
        <v>24</v>
      </c>
      <c r="AU20" s="34">
        <v>1</v>
      </c>
      <c r="AV20" s="34">
        <v>21</v>
      </c>
      <c r="AW20" s="34">
        <v>0</v>
      </c>
      <c r="AX20" s="34">
        <v>0</v>
      </c>
      <c r="AY20" s="34">
        <v>0</v>
      </c>
      <c r="AZ20" s="34">
        <v>0</v>
      </c>
      <c r="BA20" s="34">
        <v>37</v>
      </c>
      <c r="BB20" s="34">
        <v>25</v>
      </c>
      <c r="BC20" s="34">
        <v>62</v>
      </c>
      <c r="BD20" s="34">
        <v>17</v>
      </c>
      <c r="BE20" s="34">
        <v>5</v>
      </c>
      <c r="BF20" s="34">
        <v>6</v>
      </c>
      <c r="BG20" s="34">
        <v>35</v>
      </c>
      <c r="BH20" s="34">
        <v>4</v>
      </c>
      <c r="BI20" s="34">
        <v>33</v>
      </c>
      <c r="BM20" s="34">
        <v>0</v>
      </c>
      <c r="BN20" s="34">
        <v>58</v>
      </c>
      <c r="BO20" s="34">
        <v>42</v>
      </c>
      <c r="BP20" s="34">
        <v>100</v>
      </c>
      <c r="BQ20" s="112">
        <v>16</v>
      </c>
      <c r="BR20" s="112">
        <v>7</v>
      </c>
      <c r="BS20" s="112">
        <v>8</v>
      </c>
      <c r="BT20" s="112">
        <v>30</v>
      </c>
      <c r="BU20" s="112">
        <v>3</v>
      </c>
      <c r="BV20" s="112">
        <v>16</v>
      </c>
      <c r="BW20" s="112">
        <v>0</v>
      </c>
      <c r="BX20" s="112">
        <v>0</v>
      </c>
      <c r="BY20" s="112">
        <v>54</v>
      </c>
      <c r="BZ20" s="112">
        <v>26</v>
      </c>
      <c r="CA20" s="112">
        <v>80</v>
      </c>
    </row>
    <row r="21" spans="2:79" x14ac:dyDescent="0.25">
      <c r="B21" s="34" t="s">
        <v>25</v>
      </c>
      <c r="C21" s="34" t="s">
        <v>25</v>
      </c>
      <c r="D21" s="34">
        <v>2</v>
      </c>
      <c r="E21" s="34">
        <v>3</v>
      </c>
      <c r="F21" s="34">
        <v>1</v>
      </c>
      <c r="G21" s="34">
        <v>14</v>
      </c>
      <c r="H21" s="34">
        <v>0</v>
      </c>
      <c r="I21" s="34">
        <v>11</v>
      </c>
      <c r="J21" s="34">
        <v>0</v>
      </c>
      <c r="K21" s="34">
        <v>0</v>
      </c>
      <c r="L21" s="34">
        <v>0</v>
      </c>
      <c r="M21" s="34">
        <v>0</v>
      </c>
      <c r="N21" s="34">
        <v>17</v>
      </c>
      <c r="O21" s="34">
        <v>14</v>
      </c>
      <c r="P21" s="34">
        <v>31</v>
      </c>
      <c r="Q21" s="34">
        <v>3</v>
      </c>
      <c r="R21" s="34">
        <v>2</v>
      </c>
      <c r="S21" s="34">
        <v>3</v>
      </c>
      <c r="T21" s="34">
        <v>13</v>
      </c>
      <c r="U21" s="34">
        <v>2</v>
      </c>
      <c r="V21" s="34">
        <v>16</v>
      </c>
      <c r="W21" s="34">
        <v>0</v>
      </c>
      <c r="X21" s="34">
        <v>0</v>
      </c>
      <c r="Y21" s="34">
        <v>0</v>
      </c>
      <c r="Z21" s="34">
        <v>0</v>
      </c>
      <c r="AA21" s="34">
        <v>19</v>
      </c>
      <c r="AB21" s="34">
        <v>20</v>
      </c>
      <c r="AC21" s="34">
        <v>39</v>
      </c>
      <c r="AD21" s="34">
        <v>2</v>
      </c>
      <c r="AE21" s="34">
        <v>2</v>
      </c>
      <c r="AF21" s="34">
        <v>4</v>
      </c>
      <c r="AG21" s="34">
        <v>7</v>
      </c>
      <c r="AH21" s="34">
        <v>1</v>
      </c>
      <c r="AI21" s="34">
        <v>16</v>
      </c>
      <c r="AJ21" s="34">
        <v>0</v>
      </c>
      <c r="AK21" s="34">
        <v>0</v>
      </c>
      <c r="AL21" s="34">
        <v>0</v>
      </c>
      <c r="AM21" s="34">
        <v>0</v>
      </c>
      <c r="AN21" s="34">
        <v>13</v>
      </c>
      <c r="AO21" s="34">
        <v>19</v>
      </c>
      <c r="AP21" s="34">
        <v>32</v>
      </c>
      <c r="AQ21" s="34">
        <v>1</v>
      </c>
      <c r="AR21" s="34">
        <v>2</v>
      </c>
      <c r="AS21" s="34">
        <v>3</v>
      </c>
      <c r="AT21" s="34">
        <v>11</v>
      </c>
      <c r="AU21" s="34">
        <v>0</v>
      </c>
      <c r="AV21" s="34">
        <v>8</v>
      </c>
      <c r="AW21" s="34">
        <v>0</v>
      </c>
      <c r="AX21" s="34">
        <v>0</v>
      </c>
      <c r="AY21" s="34">
        <v>0</v>
      </c>
      <c r="AZ21" s="34">
        <v>0</v>
      </c>
      <c r="BA21" s="34">
        <v>15</v>
      </c>
      <c r="BB21" s="34">
        <v>10</v>
      </c>
      <c r="BC21" s="34">
        <v>25</v>
      </c>
      <c r="BD21" s="34">
        <v>7</v>
      </c>
      <c r="BE21" s="34">
        <v>2</v>
      </c>
      <c r="BF21" s="34">
        <v>0</v>
      </c>
      <c r="BG21" s="34">
        <v>9</v>
      </c>
      <c r="BH21" s="34">
        <v>1</v>
      </c>
      <c r="BI21" s="34">
        <v>15</v>
      </c>
      <c r="BM21" s="34">
        <v>0</v>
      </c>
      <c r="BN21" s="34">
        <v>16</v>
      </c>
      <c r="BO21" s="34">
        <v>18</v>
      </c>
      <c r="BP21" s="34">
        <v>34</v>
      </c>
      <c r="BQ21" s="112">
        <v>5</v>
      </c>
      <c r="BR21" s="112">
        <v>1</v>
      </c>
      <c r="BS21" s="112">
        <v>1</v>
      </c>
      <c r="BT21" s="112">
        <v>12</v>
      </c>
      <c r="BU21" s="112">
        <v>0</v>
      </c>
      <c r="BV21" s="112">
        <v>11</v>
      </c>
      <c r="BW21" s="112">
        <v>0</v>
      </c>
      <c r="BX21" s="112">
        <v>0</v>
      </c>
      <c r="BY21" s="112">
        <v>18</v>
      </c>
      <c r="BZ21" s="112">
        <v>12</v>
      </c>
      <c r="CA21" s="112">
        <v>30</v>
      </c>
    </row>
    <row r="22" spans="2:79" x14ac:dyDescent="0.25">
      <c r="B22" s="34" t="s">
        <v>26</v>
      </c>
      <c r="C22" s="34" t="s">
        <v>26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1</v>
      </c>
      <c r="L22" s="34">
        <v>0</v>
      </c>
      <c r="M22" s="34">
        <v>0</v>
      </c>
      <c r="N22" s="34">
        <v>1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2</v>
      </c>
      <c r="U22" s="34">
        <v>0</v>
      </c>
      <c r="V22" s="34">
        <v>1</v>
      </c>
      <c r="W22" s="34">
        <v>0</v>
      </c>
      <c r="X22" s="34">
        <v>0</v>
      </c>
      <c r="Y22" s="34">
        <v>0</v>
      </c>
      <c r="Z22" s="34">
        <v>0</v>
      </c>
      <c r="AA22" s="34">
        <v>2</v>
      </c>
      <c r="AB22" s="34">
        <v>1</v>
      </c>
      <c r="AC22" s="34">
        <v>3</v>
      </c>
      <c r="AD22" s="34">
        <v>0</v>
      </c>
      <c r="AE22" s="34">
        <v>0</v>
      </c>
      <c r="AF22" s="34">
        <v>0</v>
      </c>
      <c r="AG22" s="34">
        <v>0</v>
      </c>
      <c r="AH22" s="34">
        <v>2</v>
      </c>
      <c r="AI22" s="34">
        <v>1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3</v>
      </c>
      <c r="AP22" s="34">
        <v>3</v>
      </c>
      <c r="AW22" s="34">
        <v>0</v>
      </c>
      <c r="AX22" s="34">
        <v>0</v>
      </c>
      <c r="BD22" s="34">
        <v>0</v>
      </c>
      <c r="BE22" s="34">
        <v>0</v>
      </c>
      <c r="BF22" s="34">
        <v>1</v>
      </c>
      <c r="BG22" s="34">
        <v>0</v>
      </c>
      <c r="BH22" s="34">
        <v>0</v>
      </c>
      <c r="BI22" s="34">
        <v>1</v>
      </c>
      <c r="BM22" s="34">
        <v>0</v>
      </c>
      <c r="BN22" s="34">
        <v>1</v>
      </c>
      <c r="BO22" s="34">
        <v>1</v>
      </c>
      <c r="BP22" s="34">
        <v>2</v>
      </c>
      <c r="BQ22" s="112">
        <v>1</v>
      </c>
      <c r="BR22" s="112">
        <v>0</v>
      </c>
      <c r="BS22" s="112">
        <v>0</v>
      </c>
      <c r="BT22" s="112">
        <v>0</v>
      </c>
      <c r="BU22" s="112">
        <v>0</v>
      </c>
      <c r="BV22" s="112">
        <v>0</v>
      </c>
      <c r="BW22" s="112">
        <v>0</v>
      </c>
      <c r="BX22" s="112">
        <v>0</v>
      </c>
      <c r="BY22" s="112">
        <v>1</v>
      </c>
      <c r="BZ22" s="112">
        <v>0</v>
      </c>
      <c r="CA22" s="112">
        <v>1</v>
      </c>
    </row>
    <row r="23" spans="2:79" x14ac:dyDescent="0.25">
      <c r="B23" s="34" t="s">
        <v>27</v>
      </c>
      <c r="C23" s="34" t="s">
        <v>27</v>
      </c>
      <c r="D23" s="34">
        <v>1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1</v>
      </c>
      <c r="O23" s="34">
        <v>1</v>
      </c>
      <c r="P23" s="34">
        <v>2</v>
      </c>
      <c r="Q23" s="34">
        <v>0</v>
      </c>
      <c r="R23" s="34">
        <v>1</v>
      </c>
      <c r="S23" s="34">
        <v>2</v>
      </c>
      <c r="T23" s="34">
        <v>0</v>
      </c>
      <c r="U23" s="34">
        <v>0</v>
      </c>
      <c r="V23" s="34">
        <v>1</v>
      </c>
      <c r="W23" s="34">
        <v>0</v>
      </c>
      <c r="X23" s="34">
        <v>0</v>
      </c>
      <c r="Y23" s="34">
        <v>0</v>
      </c>
      <c r="Z23" s="34">
        <v>0</v>
      </c>
      <c r="AA23" s="34">
        <v>2</v>
      </c>
      <c r="AB23" s="34">
        <v>2</v>
      </c>
      <c r="AC23" s="34">
        <v>4</v>
      </c>
      <c r="AD23" s="34">
        <v>1</v>
      </c>
      <c r="AE23" s="34">
        <v>1</v>
      </c>
      <c r="AF23" s="34">
        <v>0</v>
      </c>
      <c r="AG23" s="34">
        <v>0</v>
      </c>
      <c r="AH23" s="34">
        <v>1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1</v>
      </c>
      <c r="AO23" s="34">
        <v>2</v>
      </c>
      <c r="AP23" s="34">
        <v>3</v>
      </c>
      <c r="AQ23" s="34">
        <v>2</v>
      </c>
      <c r="AR23" s="34">
        <v>1</v>
      </c>
      <c r="AS23" s="34">
        <v>1</v>
      </c>
      <c r="AT23" s="34">
        <v>1</v>
      </c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34">
        <v>4</v>
      </c>
      <c r="BB23" s="34">
        <v>1</v>
      </c>
      <c r="BC23" s="34">
        <v>5</v>
      </c>
      <c r="BD23" s="34">
        <v>1</v>
      </c>
      <c r="BE23" s="34">
        <v>0</v>
      </c>
      <c r="BF23" s="34">
        <v>1</v>
      </c>
      <c r="BG23" s="34">
        <v>1</v>
      </c>
      <c r="BH23" s="34">
        <v>0</v>
      </c>
      <c r="BI23" s="34">
        <v>0</v>
      </c>
      <c r="BM23" s="34">
        <v>0</v>
      </c>
      <c r="BN23" s="34">
        <v>3</v>
      </c>
      <c r="BO23" s="34">
        <v>0</v>
      </c>
      <c r="BP23" s="34">
        <v>3</v>
      </c>
      <c r="BQ23" s="111"/>
      <c r="BR23" s="111"/>
      <c r="BS23" s="111"/>
      <c r="BT23" s="111"/>
      <c r="BU23" s="111"/>
      <c r="BV23" s="111"/>
      <c r="BW23" s="111"/>
      <c r="BX23" s="111"/>
      <c r="BY23" s="112"/>
      <c r="BZ23" s="112"/>
      <c r="CA23" s="112"/>
    </row>
    <row r="24" spans="2:79" x14ac:dyDescent="0.25">
      <c r="B24" s="34" t="s">
        <v>28</v>
      </c>
      <c r="C24" s="34" t="s">
        <v>28</v>
      </c>
      <c r="D24" s="34">
        <v>1</v>
      </c>
      <c r="E24" s="34">
        <v>0</v>
      </c>
      <c r="F24" s="34">
        <v>2</v>
      </c>
      <c r="G24" s="34">
        <v>3</v>
      </c>
      <c r="H24" s="34">
        <v>1</v>
      </c>
      <c r="I24" s="34">
        <v>3</v>
      </c>
      <c r="J24" s="34">
        <v>0</v>
      </c>
      <c r="K24" s="34">
        <v>0</v>
      </c>
      <c r="L24" s="34">
        <v>0</v>
      </c>
      <c r="M24" s="34">
        <v>0</v>
      </c>
      <c r="N24" s="34">
        <v>6</v>
      </c>
      <c r="O24" s="34">
        <v>4</v>
      </c>
      <c r="P24" s="34">
        <v>10</v>
      </c>
      <c r="Q24" s="34">
        <v>0</v>
      </c>
      <c r="R24" s="34">
        <v>0</v>
      </c>
      <c r="S24" s="34">
        <v>1</v>
      </c>
      <c r="T24" s="34">
        <v>5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6</v>
      </c>
      <c r="AB24" s="34">
        <v>0</v>
      </c>
      <c r="AC24" s="34">
        <v>6</v>
      </c>
      <c r="AD24" s="34">
        <v>0</v>
      </c>
      <c r="AE24" s="34">
        <v>2</v>
      </c>
      <c r="AF24" s="34">
        <v>1</v>
      </c>
      <c r="AG24" s="34">
        <v>3</v>
      </c>
      <c r="AH24" s="34">
        <v>0</v>
      </c>
      <c r="AI24" s="34">
        <v>1</v>
      </c>
      <c r="AJ24" s="34">
        <v>0</v>
      </c>
      <c r="AK24" s="34">
        <v>0</v>
      </c>
      <c r="AL24" s="34">
        <v>0</v>
      </c>
      <c r="AM24" s="34">
        <v>0</v>
      </c>
      <c r="AN24" s="34">
        <v>4</v>
      </c>
      <c r="AO24" s="34">
        <v>3</v>
      </c>
      <c r="AP24" s="34">
        <v>7</v>
      </c>
      <c r="AQ24" s="113">
        <v>2</v>
      </c>
      <c r="AR24" s="113">
        <v>0</v>
      </c>
      <c r="AS24" s="113">
        <v>0</v>
      </c>
      <c r="AT24" s="113">
        <v>1</v>
      </c>
      <c r="AU24" s="113">
        <v>0</v>
      </c>
      <c r="AV24" s="113">
        <v>4</v>
      </c>
      <c r="AW24" s="34">
        <v>0</v>
      </c>
      <c r="AX24" s="34">
        <v>0</v>
      </c>
      <c r="AY24" s="113">
        <v>0</v>
      </c>
      <c r="AZ24" s="113">
        <v>0</v>
      </c>
      <c r="BA24" s="34">
        <v>3</v>
      </c>
      <c r="BB24" s="34">
        <v>4</v>
      </c>
      <c r="BC24" s="34">
        <v>7</v>
      </c>
      <c r="BD24" s="34">
        <v>0</v>
      </c>
      <c r="BE24" s="34">
        <v>0</v>
      </c>
      <c r="BF24" s="34">
        <v>0</v>
      </c>
      <c r="BG24" s="34">
        <v>2</v>
      </c>
      <c r="BH24" s="34">
        <v>0</v>
      </c>
      <c r="BI24" s="34">
        <v>0</v>
      </c>
      <c r="BM24" s="34">
        <v>0</v>
      </c>
      <c r="BN24" s="34">
        <v>2</v>
      </c>
      <c r="BO24" s="34">
        <v>0</v>
      </c>
      <c r="BP24" s="34">
        <v>2</v>
      </c>
      <c r="BQ24" s="111">
        <v>0</v>
      </c>
      <c r="BR24" s="111">
        <v>0</v>
      </c>
      <c r="BS24" s="111">
        <v>2</v>
      </c>
      <c r="BT24" s="111">
        <v>3</v>
      </c>
      <c r="BU24" s="111">
        <v>0</v>
      </c>
      <c r="BV24" s="111">
        <v>5</v>
      </c>
      <c r="BW24" s="111">
        <v>0</v>
      </c>
      <c r="BX24" s="111">
        <v>0</v>
      </c>
      <c r="BY24" s="112">
        <v>5</v>
      </c>
      <c r="BZ24" s="112">
        <v>5</v>
      </c>
      <c r="CA24" s="112">
        <v>10</v>
      </c>
    </row>
    <row r="25" spans="2:79" x14ac:dyDescent="0.25">
      <c r="B25" s="34" t="s">
        <v>29</v>
      </c>
      <c r="C25" s="34" t="s">
        <v>30</v>
      </c>
      <c r="D25" s="34">
        <v>4</v>
      </c>
      <c r="E25" s="34">
        <v>1</v>
      </c>
      <c r="F25" s="34">
        <v>3</v>
      </c>
      <c r="G25" s="34">
        <v>5</v>
      </c>
      <c r="H25" s="34">
        <v>2</v>
      </c>
      <c r="I25" s="34">
        <v>4</v>
      </c>
      <c r="J25" s="34">
        <v>0</v>
      </c>
      <c r="K25" s="34">
        <v>0</v>
      </c>
      <c r="L25" s="34">
        <v>0</v>
      </c>
      <c r="M25" s="34">
        <v>0</v>
      </c>
      <c r="N25" s="34">
        <v>12</v>
      </c>
      <c r="O25" s="34">
        <v>7</v>
      </c>
      <c r="P25" s="34">
        <v>19</v>
      </c>
      <c r="Q25" s="34">
        <v>2</v>
      </c>
      <c r="R25" s="34">
        <v>1</v>
      </c>
      <c r="S25" s="34">
        <v>6</v>
      </c>
      <c r="T25" s="34">
        <v>5</v>
      </c>
      <c r="U25" s="34">
        <v>1</v>
      </c>
      <c r="V25" s="34">
        <v>4</v>
      </c>
      <c r="W25" s="34">
        <v>0</v>
      </c>
      <c r="X25" s="34">
        <v>0</v>
      </c>
      <c r="Y25" s="34">
        <v>0</v>
      </c>
      <c r="Z25" s="34">
        <v>0</v>
      </c>
      <c r="AA25" s="34">
        <v>13</v>
      </c>
      <c r="AB25" s="34">
        <v>6</v>
      </c>
      <c r="AC25" s="34">
        <v>19</v>
      </c>
      <c r="AD25" s="34">
        <v>3</v>
      </c>
      <c r="AE25" s="34">
        <v>1</v>
      </c>
      <c r="AF25" s="34">
        <v>8</v>
      </c>
      <c r="AG25" s="34">
        <v>5</v>
      </c>
      <c r="AH25" s="34">
        <v>2</v>
      </c>
      <c r="AI25" s="34">
        <v>2</v>
      </c>
      <c r="AJ25" s="34">
        <v>0</v>
      </c>
      <c r="AK25" s="34">
        <v>0</v>
      </c>
      <c r="AL25" s="34">
        <v>0</v>
      </c>
      <c r="AM25" s="34">
        <v>0</v>
      </c>
      <c r="AN25" s="34">
        <v>16</v>
      </c>
      <c r="AO25" s="34">
        <v>5</v>
      </c>
      <c r="AP25" s="34">
        <v>21</v>
      </c>
      <c r="AQ25" s="34">
        <v>1</v>
      </c>
      <c r="AR25" s="34">
        <v>3</v>
      </c>
      <c r="AS25" s="34">
        <v>0</v>
      </c>
      <c r="AT25" s="34">
        <v>4</v>
      </c>
      <c r="AU25" s="34">
        <v>1</v>
      </c>
      <c r="AV25" s="34">
        <v>1</v>
      </c>
      <c r="AW25" s="34">
        <v>0</v>
      </c>
      <c r="AX25" s="34">
        <v>0</v>
      </c>
      <c r="AY25" s="34">
        <v>0</v>
      </c>
      <c r="AZ25" s="34">
        <v>0</v>
      </c>
      <c r="BA25" s="34">
        <v>5</v>
      </c>
      <c r="BB25" s="34">
        <v>5</v>
      </c>
      <c r="BC25" s="34">
        <v>10</v>
      </c>
      <c r="BD25" s="34">
        <v>3</v>
      </c>
      <c r="BE25" s="34">
        <v>3</v>
      </c>
      <c r="BF25" s="34">
        <v>1</v>
      </c>
      <c r="BG25" s="34">
        <v>4</v>
      </c>
      <c r="BH25" s="34">
        <v>1</v>
      </c>
      <c r="BI25" s="34">
        <v>4</v>
      </c>
      <c r="BM25" s="34">
        <v>0</v>
      </c>
      <c r="BN25" s="34">
        <v>8</v>
      </c>
      <c r="BO25" s="34">
        <v>8</v>
      </c>
      <c r="BP25" s="34">
        <v>16</v>
      </c>
      <c r="BQ25" s="111">
        <v>3</v>
      </c>
      <c r="BR25" s="111">
        <v>1</v>
      </c>
      <c r="BS25" s="111">
        <v>3</v>
      </c>
      <c r="BT25" s="111">
        <v>3</v>
      </c>
      <c r="BU25" s="111">
        <v>0</v>
      </c>
      <c r="BV25" s="111">
        <v>2</v>
      </c>
      <c r="BW25" s="111">
        <v>0</v>
      </c>
      <c r="BX25" s="111">
        <v>0</v>
      </c>
      <c r="BY25" s="112">
        <v>9</v>
      </c>
      <c r="BZ25" s="112">
        <v>3</v>
      </c>
      <c r="CA25" s="112">
        <v>12</v>
      </c>
    </row>
    <row r="26" spans="2:79" x14ac:dyDescent="0.25">
      <c r="C26" s="34" t="s">
        <v>31</v>
      </c>
      <c r="D26" s="34">
        <v>2</v>
      </c>
      <c r="E26" s="34">
        <v>1</v>
      </c>
      <c r="F26" s="34">
        <v>2</v>
      </c>
      <c r="G26" s="34">
        <v>8</v>
      </c>
      <c r="H26" s="34">
        <v>0</v>
      </c>
      <c r="I26" s="34">
        <v>2</v>
      </c>
      <c r="J26" s="34">
        <v>0</v>
      </c>
      <c r="K26" s="34">
        <v>0</v>
      </c>
      <c r="L26" s="34">
        <v>0</v>
      </c>
      <c r="M26" s="34">
        <v>0</v>
      </c>
      <c r="N26" s="34">
        <v>12</v>
      </c>
      <c r="O26" s="34">
        <v>3</v>
      </c>
      <c r="P26" s="34">
        <v>15</v>
      </c>
      <c r="Q26" s="34">
        <v>1</v>
      </c>
      <c r="R26" s="34">
        <v>2</v>
      </c>
      <c r="S26" s="34">
        <v>8</v>
      </c>
      <c r="T26" s="34">
        <v>8</v>
      </c>
      <c r="U26" s="34">
        <v>2</v>
      </c>
      <c r="V26" s="34">
        <v>2</v>
      </c>
      <c r="W26" s="34">
        <v>0</v>
      </c>
      <c r="X26" s="34">
        <v>0</v>
      </c>
      <c r="Y26" s="34">
        <v>0</v>
      </c>
      <c r="Z26" s="34">
        <v>0</v>
      </c>
      <c r="AA26" s="34">
        <v>17</v>
      </c>
      <c r="AB26" s="34">
        <v>6</v>
      </c>
      <c r="AC26" s="34">
        <v>23</v>
      </c>
      <c r="AD26" s="34">
        <v>3</v>
      </c>
      <c r="AE26" s="34">
        <v>1</v>
      </c>
      <c r="AF26" s="34">
        <v>4</v>
      </c>
      <c r="AG26" s="34">
        <v>9</v>
      </c>
      <c r="AH26" s="34">
        <v>0</v>
      </c>
      <c r="AI26" s="34">
        <v>2</v>
      </c>
      <c r="AJ26" s="34">
        <v>0</v>
      </c>
      <c r="AK26" s="34">
        <v>0</v>
      </c>
      <c r="AL26" s="34">
        <v>0</v>
      </c>
      <c r="AM26" s="34">
        <v>0</v>
      </c>
      <c r="AN26" s="34">
        <v>16</v>
      </c>
      <c r="AO26" s="34">
        <v>3</v>
      </c>
      <c r="AP26" s="34">
        <v>19</v>
      </c>
      <c r="AQ26" s="34">
        <v>0</v>
      </c>
      <c r="AR26" s="34">
        <v>0</v>
      </c>
      <c r="AS26" s="34">
        <v>3</v>
      </c>
      <c r="AT26" s="34">
        <v>4</v>
      </c>
      <c r="AU26" s="34">
        <v>0</v>
      </c>
      <c r="AV26" s="34">
        <v>2</v>
      </c>
      <c r="AW26" s="34">
        <v>0</v>
      </c>
      <c r="AX26" s="34">
        <v>0</v>
      </c>
      <c r="AY26" s="34">
        <v>0</v>
      </c>
      <c r="AZ26" s="34">
        <v>0</v>
      </c>
      <c r="BA26" s="34">
        <v>7</v>
      </c>
      <c r="BB26" s="34">
        <v>2</v>
      </c>
      <c r="BC26" s="34">
        <v>9</v>
      </c>
      <c r="BD26" s="34">
        <v>0</v>
      </c>
      <c r="BE26" s="34">
        <v>4</v>
      </c>
      <c r="BF26" s="34">
        <v>5</v>
      </c>
      <c r="BG26" s="34">
        <v>1</v>
      </c>
      <c r="BH26" s="34">
        <v>0</v>
      </c>
      <c r="BI26" s="34">
        <v>3</v>
      </c>
      <c r="BM26" s="34">
        <v>0</v>
      </c>
      <c r="BN26" s="34">
        <v>6</v>
      </c>
      <c r="BO26" s="34">
        <v>7</v>
      </c>
      <c r="BP26" s="34">
        <v>13</v>
      </c>
      <c r="BQ26" s="111">
        <v>1</v>
      </c>
      <c r="BR26" s="111">
        <v>0</v>
      </c>
      <c r="BS26" s="111">
        <v>0</v>
      </c>
      <c r="BT26" s="111">
        <v>2</v>
      </c>
      <c r="BU26" s="111">
        <v>1</v>
      </c>
      <c r="BV26" s="111">
        <v>1</v>
      </c>
      <c r="BW26" s="111">
        <v>0</v>
      </c>
      <c r="BX26" s="111">
        <v>0</v>
      </c>
      <c r="BY26" s="112">
        <v>3</v>
      </c>
      <c r="BZ26" s="112">
        <v>2</v>
      </c>
      <c r="CA26" s="112">
        <v>5</v>
      </c>
    </row>
    <row r="27" spans="2:79" x14ac:dyDescent="0.25">
      <c r="C27" s="34" t="s">
        <v>90</v>
      </c>
      <c r="D27" s="34">
        <v>6</v>
      </c>
      <c r="E27" s="34">
        <v>2</v>
      </c>
      <c r="F27" s="34">
        <v>5</v>
      </c>
      <c r="G27" s="34">
        <v>13</v>
      </c>
      <c r="H27" s="34">
        <v>2</v>
      </c>
      <c r="I27" s="34">
        <v>6</v>
      </c>
      <c r="J27" s="34">
        <v>0</v>
      </c>
      <c r="K27" s="34">
        <v>0</v>
      </c>
      <c r="L27" s="34">
        <v>0</v>
      </c>
      <c r="M27" s="34">
        <v>0</v>
      </c>
      <c r="N27" s="34">
        <v>24</v>
      </c>
      <c r="O27" s="34">
        <v>10</v>
      </c>
      <c r="P27" s="34">
        <v>34</v>
      </c>
      <c r="Q27" s="34">
        <v>3</v>
      </c>
      <c r="R27" s="34">
        <v>3</v>
      </c>
      <c r="S27" s="34">
        <v>14</v>
      </c>
      <c r="T27" s="34">
        <v>13</v>
      </c>
      <c r="U27" s="34">
        <v>3</v>
      </c>
      <c r="V27" s="34">
        <v>6</v>
      </c>
      <c r="W27" s="34">
        <v>0</v>
      </c>
      <c r="X27" s="34">
        <v>0</v>
      </c>
      <c r="Y27" s="34">
        <v>0</v>
      </c>
      <c r="Z27" s="34">
        <v>0</v>
      </c>
      <c r="AA27" s="34">
        <v>30</v>
      </c>
      <c r="AB27" s="34">
        <v>12</v>
      </c>
      <c r="AC27" s="34">
        <v>42</v>
      </c>
      <c r="AD27" s="34">
        <v>6</v>
      </c>
      <c r="AE27" s="34">
        <v>2</v>
      </c>
      <c r="AF27" s="34">
        <v>12</v>
      </c>
      <c r="AG27" s="34">
        <v>14</v>
      </c>
      <c r="AH27" s="34">
        <v>2</v>
      </c>
      <c r="AI27" s="34">
        <v>4</v>
      </c>
      <c r="AJ27" s="34">
        <v>0</v>
      </c>
      <c r="AK27" s="34">
        <v>0</v>
      </c>
      <c r="AL27" s="34">
        <v>0</v>
      </c>
      <c r="AM27" s="34">
        <v>0</v>
      </c>
      <c r="AN27" s="34">
        <v>32</v>
      </c>
      <c r="AO27" s="34">
        <v>8</v>
      </c>
      <c r="AP27" s="34">
        <v>40</v>
      </c>
      <c r="AQ27" s="34">
        <v>1</v>
      </c>
      <c r="AR27" s="34">
        <v>3</v>
      </c>
      <c r="AS27" s="34">
        <v>3</v>
      </c>
      <c r="AT27" s="34">
        <v>8</v>
      </c>
      <c r="AU27" s="34">
        <v>1</v>
      </c>
      <c r="AV27" s="34">
        <v>3</v>
      </c>
      <c r="AW27" s="34">
        <v>0</v>
      </c>
      <c r="AX27" s="34">
        <v>0</v>
      </c>
      <c r="AY27" s="34">
        <v>0</v>
      </c>
      <c r="AZ27" s="34">
        <v>0</v>
      </c>
      <c r="BA27" s="34">
        <v>12</v>
      </c>
      <c r="BB27" s="34">
        <v>7</v>
      </c>
      <c r="BC27" s="34">
        <v>19</v>
      </c>
      <c r="BD27" s="34">
        <v>3</v>
      </c>
      <c r="BE27" s="34">
        <v>7</v>
      </c>
      <c r="BF27" s="34">
        <v>6</v>
      </c>
      <c r="BG27" s="34">
        <v>5</v>
      </c>
      <c r="BH27" s="34">
        <v>1</v>
      </c>
      <c r="BI27" s="34">
        <v>7</v>
      </c>
      <c r="BM27" s="34">
        <v>0</v>
      </c>
      <c r="BN27" s="34">
        <v>14</v>
      </c>
      <c r="BO27" s="34">
        <v>15</v>
      </c>
      <c r="BP27" s="34">
        <v>29</v>
      </c>
      <c r="BQ27" s="111">
        <v>4</v>
      </c>
      <c r="BR27" s="111">
        <v>1</v>
      </c>
      <c r="BS27" s="111">
        <v>3</v>
      </c>
      <c r="BT27" s="111">
        <v>5</v>
      </c>
      <c r="BU27" s="111">
        <v>1</v>
      </c>
      <c r="BV27" s="111">
        <v>3</v>
      </c>
      <c r="BW27" s="111">
        <v>0</v>
      </c>
      <c r="BX27" s="111">
        <v>0</v>
      </c>
      <c r="BY27" s="112">
        <v>12</v>
      </c>
      <c r="BZ27" s="112">
        <v>5</v>
      </c>
      <c r="CA27" s="112">
        <v>17</v>
      </c>
    </row>
    <row r="28" spans="2:79" x14ac:dyDescent="0.25">
      <c r="B28" s="34" t="s">
        <v>32</v>
      </c>
      <c r="C28" s="34" t="s">
        <v>33</v>
      </c>
      <c r="D28" s="34">
        <v>0</v>
      </c>
      <c r="E28" s="34">
        <v>0</v>
      </c>
      <c r="F28" s="34">
        <v>1</v>
      </c>
      <c r="G28" s="34">
        <v>1</v>
      </c>
      <c r="H28" s="34">
        <v>1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2</v>
      </c>
      <c r="O28" s="34">
        <v>1</v>
      </c>
      <c r="P28" s="34">
        <v>3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2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2</v>
      </c>
      <c r="AC28" s="34">
        <v>2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W28" s="34">
        <v>0</v>
      </c>
      <c r="AX28" s="34">
        <v>0</v>
      </c>
      <c r="BD28" s="34">
        <v>0</v>
      </c>
      <c r="BE28" s="34">
        <v>0</v>
      </c>
      <c r="BF28" s="34">
        <v>0</v>
      </c>
      <c r="BG28" s="34">
        <v>1</v>
      </c>
      <c r="BH28" s="34">
        <v>0</v>
      </c>
      <c r="BI28" s="34">
        <v>1</v>
      </c>
      <c r="BM28" s="34">
        <v>0</v>
      </c>
      <c r="BN28" s="34">
        <v>1</v>
      </c>
      <c r="BO28" s="34">
        <v>1</v>
      </c>
      <c r="BP28" s="34">
        <v>2</v>
      </c>
      <c r="BQ28" s="111"/>
      <c r="BR28" s="111"/>
      <c r="BS28" s="111"/>
      <c r="BT28" s="111"/>
      <c r="BU28" s="111"/>
      <c r="BV28" s="111"/>
      <c r="BW28" s="111"/>
      <c r="BX28" s="111"/>
      <c r="BY28" s="112"/>
      <c r="BZ28" s="112"/>
      <c r="CA28" s="112"/>
    </row>
    <row r="29" spans="2:79" x14ac:dyDescent="0.25">
      <c r="C29" s="34" t="s">
        <v>34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1</v>
      </c>
      <c r="AB29" s="34">
        <v>0</v>
      </c>
      <c r="AC29" s="34">
        <v>1</v>
      </c>
      <c r="AD29" s="34">
        <v>0</v>
      </c>
      <c r="AE29" s="34">
        <v>0</v>
      </c>
      <c r="AF29" s="34">
        <v>0</v>
      </c>
      <c r="AG29" s="34">
        <v>1</v>
      </c>
      <c r="AH29" s="34">
        <v>0</v>
      </c>
      <c r="AI29" s="34">
        <v>1</v>
      </c>
      <c r="AJ29" s="34">
        <v>0</v>
      </c>
      <c r="AK29" s="34">
        <v>0</v>
      </c>
      <c r="AL29" s="34">
        <v>0</v>
      </c>
      <c r="AM29" s="34">
        <v>0</v>
      </c>
      <c r="AN29" s="34">
        <v>1</v>
      </c>
      <c r="AO29" s="34">
        <v>1</v>
      </c>
      <c r="AP29" s="34">
        <v>2</v>
      </c>
      <c r="AQ29" s="34">
        <v>0</v>
      </c>
      <c r="AR29" s="34">
        <v>0</v>
      </c>
      <c r="AS29" s="34">
        <v>1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1</v>
      </c>
      <c r="BB29" s="34">
        <v>0</v>
      </c>
      <c r="BC29" s="34">
        <v>1</v>
      </c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</row>
    <row r="30" spans="2:79" x14ac:dyDescent="0.25">
      <c r="C30" s="34" t="s">
        <v>35</v>
      </c>
      <c r="D30" s="34">
        <v>0</v>
      </c>
      <c r="E30" s="34">
        <v>0</v>
      </c>
      <c r="F30" s="34">
        <v>1</v>
      </c>
      <c r="G30" s="34">
        <v>0</v>
      </c>
      <c r="H30" s="34">
        <v>0</v>
      </c>
      <c r="I30" s="34">
        <v>5</v>
      </c>
      <c r="J30" s="34">
        <v>0</v>
      </c>
      <c r="K30" s="34">
        <v>0</v>
      </c>
      <c r="L30" s="34">
        <v>0</v>
      </c>
      <c r="M30" s="34">
        <v>0</v>
      </c>
      <c r="N30" s="34">
        <v>1</v>
      </c>
      <c r="O30" s="34">
        <v>5</v>
      </c>
      <c r="P30" s="34">
        <v>6</v>
      </c>
      <c r="Q30" s="34">
        <v>0</v>
      </c>
      <c r="R30" s="34">
        <v>0</v>
      </c>
      <c r="S30" s="34">
        <v>1</v>
      </c>
      <c r="T30" s="34">
        <v>2</v>
      </c>
      <c r="U30" s="34">
        <v>1</v>
      </c>
      <c r="V30" s="34">
        <v>2</v>
      </c>
      <c r="W30" s="34">
        <v>0</v>
      </c>
      <c r="X30" s="34">
        <v>0</v>
      </c>
      <c r="Y30" s="34">
        <v>0</v>
      </c>
      <c r="Z30" s="34">
        <v>0</v>
      </c>
      <c r="AA30" s="34">
        <v>3</v>
      </c>
      <c r="AB30" s="34">
        <v>3</v>
      </c>
      <c r="AC30" s="34">
        <v>6</v>
      </c>
      <c r="AD30" s="34">
        <v>1</v>
      </c>
      <c r="AE30" s="34">
        <v>3</v>
      </c>
      <c r="AF30" s="34">
        <v>0</v>
      </c>
      <c r="AG30" s="34">
        <v>0</v>
      </c>
      <c r="AH30" s="34">
        <v>0</v>
      </c>
      <c r="AI30" s="34">
        <v>1</v>
      </c>
      <c r="AJ30" s="34">
        <v>0</v>
      </c>
      <c r="AK30" s="34">
        <v>0</v>
      </c>
      <c r="AL30" s="34">
        <v>0</v>
      </c>
      <c r="AM30" s="34">
        <v>0</v>
      </c>
      <c r="AN30" s="34">
        <v>1</v>
      </c>
      <c r="AO30" s="34">
        <v>4</v>
      </c>
      <c r="AP30" s="34">
        <v>5</v>
      </c>
      <c r="AQ30" s="34">
        <v>0</v>
      </c>
      <c r="AR30" s="34">
        <v>0</v>
      </c>
      <c r="AS30" s="34">
        <v>0</v>
      </c>
      <c r="AT30" s="34">
        <v>3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113">
        <v>3</v>
      </c>
      <c r="BB30" s="113">
        <v>0</v>
      </c>
      <c r="BC30" s="113">
        <v>3</v>
      </c>
      <c r="BD30" s="34">
        <v>1</v>
      </c>
      <c r="BE30" s="34">
        <v>0</v>
      </c>
      <c r="BF30" s="34">
        <v>0</v>
      </c>
      <c r="BG30" s="34">
        <v>2</v>
      </c>
      <c r="BH30" s="34">
        <v>0</v>
      </c>
      <c r="BI30" s="34">
        <v>0</v>
      </c>
      <c r="BM30" s="34">
        <v>0</v>
      </c>
      <c r="BN30" s="34">
        <v>3</v>
      </c>
      <c r="BO30" s="34">
        <v>0</v>
      </c>
      <c r="BP30" s="34">
        <v>3</v>
      </c>
      <c r="BQ30" s="112">
        <v>0</v>
      </c>
      <c r="BR30" s="112">
        <v>0</v>
      </c>
      <c r="BS30" s="112">
        <v>1</v>
      </c>
      <c r="BT30" s="112">
        <v>1</v>
      </c>
      <c r="BU30" s="112">
        <v>0</v>
      </c>
      <c r="BV30" s="112">
        <v>3</v>
      </c>
      <c r="BW30" s="112">
        <v>0</v>
      </c>
      <c r="BX30" s="112">
        <v>0</v>
      </c>
      <c r="BY30" s="112">
        <v>2</v>
      </c>
      <c r="BZ30" s="112">
        <v>3</v>
      </c>
      <c r="CA30" s="112">
        <v>5</v>
      </c>
    </row>
    <row r="31" spans="2:79" x14ac:dyDescent="0.25">
      <c r="C31" s="34" t="s">
        <v>36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W31" s="34">
        <v>0</v>
      </c>
      <c r="AX31" s="34">
        <v>0</v>
      </c>
      <c r="BA31" s="113"/>
      <c r="BB31" s="113"/>
      <c r="BC31" s="113"/>
      <c r="BQ31" s="111"/>
      <c r="BR31" s="111"/>
      <c r="BS31" s="111"/>
      <c r="BT31" s="111"/>
      <c r="BU31" s="111"/>
      <c r="BV31" s="111"/>
      <c r="BW31" s="111"/>
      <c r="BX31" s="111"/>
      <c r="BY31" s="112"/>
      <c r="BZ31" s="112"/>
      <c r="CA31" s="112"/>
    </row>
    <row r="32" spans="2:79" customFormat="1" x14ac:dyDescent="0.25">
      <c r="C32" t="s">
        <v>32</v>
      </c>
      <c r="D32">
        <v>1</v>
      </c>
      <c r="E32">
        <v>0</v>
      </c>
      <c r="F32">
        <v>0</v>
      </c>
      <c r="G32">
        <v>2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3</v>
      </c>
      <c r="O32">
        <v>0</v>
      </c>
      <c r="P32">
        <v>3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W32">
        <v>0</v>
      </c>
      <c r="AX32">
        <v>0</v>
      </c>
      <c r="BA32" s="197"/>
      <c r="BB32" s="197"/>
      <c r="BC32" s="197"/>
      <c r="BY32" s="197"/>
      <c r="BZ32" s="197"/>
      <c r="CA32" s="197"/>
    </row>
    <row r="33" spans="1:79" x14ac:dyDescent="0.25">
      <c r="C33" s="34" t="s">
        <v>37</v>
      </c>
      <c r="D33" s="34">
        <v>2</v>
      </c>
      <c r="E33" s="34">
        <v>0</v>
      </c>
      <c r="F33" s="34">
        <v>4</v>
      </c>
      <c r="G33" s="34">
        <v>1</v>
      </c>
      <c r="H33" s="34">
        <v>0</v>
      </c>
      <c r="I33" s="34">
        <v>3</v>
      </c>
      <c r="J33" s="34">
        <v>0</v>
      </c>
      <c r="K33" s="34">
        <v>0</v>
      </c>
      <c r="L33" s="34">
        <v>0</v>
      </c>
      <c r="M33" s="34">
        <v>0</v>
      </c>
      <c r="N33" s="34">
        <v>7</v>
      </c>
      <c r="O33" s="34">
        <v>3</v>
      </c>
      <c r="P33" s="34">
        <v>10</v>
      </c>
      <c r="Q33" s="34">
        <v>1</v>
      </c>
      <c r="R33" s="34">
        <v>0</v>
      </c>
      <c r="S33" s="34">
        <v>1</v>
      </c>
      <c r="T33" s="34">
        <v>2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4</v>
      </c>
      <c r="AB33" s="34">
        <v>0</v>
      </c>
      <c r="AC33" s="34">
        <v>4</v>
      </c>
      <c r="AD33" s="34">
        <v>1</v>
      </c>
      <c r="AE33" s="34">
        <v>1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1</v>
      </c>
      <c r="AO33" s="34">
        <v>1</v>
      </c>
      <c r="AP33" s="34">
        <v>2</v>
      </c>
      <c r="AQ33" s="34">
        <v>2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2</v>
      </c>
      <c r="BB33" s="34">
        <v>0</v>
      </c>
      <c r="BC33" s="34">
        <v>2</v>
      </c>
      <c r="BD33" s="34">
        <v>0</v>
      </c>
      <c r="BE33" s="34">
        <v>0</v>
      </c>
      <c r="BF33" s="34">
        <v>1</v>
      </c>
      <c r="BG33" s="34">
        <v>1</v>
      </c>
      <c r="BH33" s="34">
        <v>0</v>
      </c>
      <c r="BI33" s="34">
        <v>1</v>
      </c>
      <c r="BM33" s="34">
        <v>0</v>
      </c>
      <c r="BN33" s="34">
        <v>2</v>
      </c>
      <c r="BO33" s="34">
        <v>1</v>
      </c>
      <c r="BP33" s="34">
        <v>3</v>
      </c>
      <c r="BQ33" s="112">
        <v>0</v>
      </c>
      <c r="BR33" s="112">
        <v>0</v>
      </c>
      <c r="BS33" s="112">
        <v>2</v>
      </c>
      <c r="BT33" s="112">
        <v>1</v>
      </c>
      <c r="BU33" s="112">
        <v>0</v>
      </c>
      <c r="BV33" s="112">
        <v>0</v>
      </c>
      <c r="BW33" s="112">
        <v>0</v>
      </c>
      <c r="BX33" s="112">
        <v>0</v>
      </c>
      <c r="BY33" s="112">
        <v>3</v>
      </c>
      <c r="BZ33" s="112">
        <v>0</v>
      </c>
      <c r="CA33" s="112">
        <v>3</v>
      </c>
    </row>
    <row r="34" spans="1:79" x14ac:dyDescent="0.25">
      <c r="C34" s="34" t="s">
        <v>90</v>
      </c>
      <c r="D34" s="34">
        <v>3</v>
      </c>
      <c r="E34" s="34">
        <v>0</v>
      </c>
      <c r="F34" s="34">
        <v>6</v>
      </c>
      <c r="G34" s="34">
        <v>4</v>
      </c>
      <c r="H34" s="34">
        <v>1</v>
      </c>
      <c r="I34" s="34">
        <v>8</v>
      </c>
      <c r="J34" s="34">
        <v>0</v>
      </c>
      <c r="K34" s="34">
        <v>0</v>
      </c>
      <c r="L34" s="34">
        <v>0</v>
      </c>
      <c r="M34" s="34">
        <v>0</v>
      </c>
      <c r="N34" s="34">
        <v>13</v>
      </c>
      <c r="O34" s="34">
        <v>9</v>
      </c>
      <c r="P34" s="34">
        <v>22</v>
      </c>
      <c r="Q34" s="34">
        <v>1</v>
      </c>
      <c r="R34" s="34">
        <v>0</v>
      </c>
      <c r="S34" s="34">
        <v>3</v>
      </c>
      <c r="T34" s="34">
        <v>4</v>
      </c>
      <c r="U34" s="34">
        <v>1</v>
      </c>
      <c r="V34" s="34">
        <v>4</v>
      </c>
      <c r="W34" s="34">
        <v>0</v>
      </c>
      <c r="X34" s="34">
        <v>0</v>
      </c>
      <c r="Y34" s="34">
        <v>0</v>
      </c>
      <c r="Z34" s="34">
        <v>0</v>
      </c>
      <c r="AA34" s="34">
        <v>8</v>
      </c>
      <c r="AB34" s="34">
        <v>5</v>
      </c>
      <c r="AC34" s="34">
        <v>13</v>
      </c>
      <c r="AD34" s="34">
        <v>2</v>
      </c>
      <c r="AE34" s="34">
        <v>4</v>
      </c>
      <c r="AF34" s="34">
        <v>0</v>
      </c>
      <c r="AG34" s="34">
        <v>1</v>
      </c>
      <c r="AH34" s="34">
        <v>0</v>
      </c>
      <c r="AI34" s="34">
        <v>2</v>
      </c>
      <c r="AJ34" s="34">
        <v>0</v>
      </c>
      <c r="AK34" s="34">
        <v>0</v>
      </c>
      <c r="AL34" s="34">
        <v>0</v>
      </c>
      <c r="AM34" s="34">
        <v>0</v>
      </c>
      <c r="AN34" s="34">
        <v>3</v>
      </c>
      <c r="AO34" s="34">
        <v>6</v>
      </c>
      <c r="AP34" s="34">
        <v>9</v>
      </c>
      <c r="AQ34" s="34">
        <v>2</v>
      </c>
      <c r="AR34" s="34">
        <v>0</v>
      </c>
      <c r="AS34" s="34">
        <v>1</v>
      </c>
      <c r="AT34" s="34">
        <v>3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6</v>
      </c>
      <c r="BB34" s="34">
        <v>0</v>
      </c>
      <c r="BC34" s="34">
        <v>6</v>
      </c>
      <c r="BD34" s="34">
        <v>1</v>
      </c>
      <c r="BE34" s="34">
        <v>0</v>
      </c>
      <c r="BF34" s="34">
        <v>1</v>
      </c>
      <c r="BG34" s="34">
        <v>4</v>
      </c>
      <c r="BH34" s="34">
        <v>0</v>
      </c>
      <c r="BI34" s="34">
        <v>2</v>
      </c>
      <c r="BM34" s="34">
        <v>0</v>
      </c>
      <c r="BN34" s="34">
        <v>6</v>
      </c>
      <c r="BO34" s="34">
        <v>2</v>
      </c>
      <c r="BP34" s="34">
        <v>8</v>
      </c>
      <c r="BQ34" s="111">
        <v>0</v>
      </c>
      <c r="BR34" s="111">
        <v>0</v>
      </c>
      <c r="BS34" s="111">
        <v>3</v>
      </c>
      <c r="BT34" s="111">
        <v>2</v>
      </c>
      <c r="BU34" s="111">
        <v>0</v>
      </c>
      <c r="BV34" s="111">
        <v>3</v>
      </c>
      <c r="BW34" s="111">
        <v>0</v>
      </c>
      <c r="BX34" s="111">
        <v>0</v>
      </c>
      <c r="BY34" s="112">
        <v>5</v>
      </c>
      <c r="BZ34" s="112">
        <v>3</v>
      </c>
      <c r="CA34" s="112">
        <v>8</v>
      </c>
    </row>
    <row r="35" spans="1:79" s="113" customFormat="1" x14ac:dyDescent="0.25">
      <c r="A35" s="34"/>
      <c r="B35" s="34" t="s">
        <v>20</v>
      </c>
      <c r="C35" s="34" t="s">
        <v>20</v>
      </c>
      <c r="D35" s="34">
        <v>3</v>
      </c>
      <c r="E35" s="34">
        <v>0</v>
      </c>
      <c r="F35" s="34">
        <v>2</v>
      </c>
      <c r="G35" s="34">
        <v>4</v>
      </c>
      <c r="H35" s="34">
        <v>0</v>
      </c>
      <c r="I35" s="34">
        <v>1</v>
      </c>
      <c r="J35" s="34">
        <v>0</v>
      </c>
      <c r="K35" s="34">
        <v>0</v>
      </c>
      <c r="L35" s="34">
        <v>0</v>
      </c>
      <c r="M35" s="34">
        <v>0</v>
      </c>
      <c r="N35" s="34">
        <v>9</v>
      </c>
      <c r="O35" s="34">
        <v>1</v>
      </c>
      <c r="P35" s="34">
        <v>10</v>
      </c>
      <c r="Q35" s="34">
        <v>3</v>
      </c>
      <c r="R35" s="34">
        <v>1</v>
      </c>
      <c r="S35" s="34">
        <v>1</v>
      </c>
      <c r="T35" s="34">
        <v>8</v>
      </c>
      <c r="U35" s="34">
        <v>1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12</v>
      </c>
      <c r="AB35" s="34">
        <v>2</v>
      </c>
      <c r="AC35" s="34">
        <v>14</v>
      </c>
      <c r="AD35" s="34">
        <v>1</v>
      </c>
      <c r="AE35" s="34">
        <v>1</v>
      </c>
      <c r="AF35" s="34">
        <v>1</v>
      </c>
      <c r="AG35" s="34">
        <v>3</v>
      </c>
      <c r="AH35" s="34">
        <v>0</v>
      </c>
      <c r="AI35" s="34">
        <v>1</v>
      </c>
      <c r="AJ35" s="34">
        <v>0</v>
      </c>
      <c r="AK35" s="34">
        <v>0</v>
      </c>
      <c r="AL35" s="34">
        <v>0</v>
      </c>
      <c r="AM35" s="34">
        <v>0</v>
      </c>
      <c r="AN35" s="34">
        <v>5</v>
      </c>
      <c r="AO35" s="34">
        <v>2</v>
      </c>
      <c r="AP35" s="34">
        <v>7</v>
      </c>
      <c r="AQ35" s="34">
        <v>2</v>
      </c>
      <c r="AR35" s="34">
        <v>0</v>
      </c>
      <c r="AS35" s="34">
        <v>0</v>
      </c>
      <c r="AT35" s="34">
        <v>5</v>
      </c>
      <c r="AU35" s="34">
        <v>0</v>
      </c>
      <c r="AV35" s="34">
        <v>1</v>
      </c>
      <c r="AW35" s="34">
        <v>0</v>
      </c>
      <c r="AX35" s="34">
        <v>0</v>
      </c>
      <c r="AY35" s="34">
        <v>0</v>
      </c>
      <c r="AZ35" s="34">
        <v>0</v>
      </c>
      <c r="BA35" s="34">
        <v>7</v>
      </c>
      <c r="BB35" s="34">
        <v>1</v>
      </c>
      <c r="BC35" s="34">
        <v>8</v>
      </c>
      <c r="BD35" s="113">
        <v>1</v>
      </c>
      <c r="BE35" s="113">
        <v>0</v>
      </c>
      <c r="BF35" s="113">
        <v>2</v>
      </c>
      <c r="BG35" s="113">
        <v>4</v>
      </c>
      <c r="BH35" s="113">
        <v>0</v>
      </c>
      <c r="BI35" s="113">
        <v>0</v>
      </c>
      <c r="BM35" s="113">
        <v>0</v>
      </c>
      <c r="BN35" s="113">
        <v>7</v>
      </c>
      <c r="BO35" s="113">
        <v>0</v>
      </c>
      <c r="BP35" s="113">
        <v>7</v>
      </c>
      <c r="BQ35" s="111">
        <v>1</v>
      </c>
      <c r="BR35" s="111">
        <v>0</v>
      </c>
      <c r="BS35" s="111">
        <v>0</v>
      </c>
      <c r="BT35" s="111">
        <v>7</v>
      </c>
      <c r="BU35" s="111">
        <v>0</v>
      </c>
      <c r="BV35" s="111">
        <v>2</v>
      </c>
      <c r="BW35" s="111">
        <v>0</v>
      </c>
      <c r="BX35" s="111">
        <v>0</v>
      </c>
      <c r="BY35" s="112">
        <v>8</v>
      </c>
      <c r="BZ35" s="112">
        <v>2</v>
      </c>
      <c r="CA35" s="112">
        <v>10</v>
      </c>
    </row>
    <row r="36" spans="1:79" x14ac:dyDescent="0.25">
      <c r="B36" s="34" t="s">
        <v>48</v>
      </c>
      <c r="C36" s="34" t="s">
        <v>48</v>
      </c>
      <c r="D36" s="34">
        <v>1</v>
      </c>
      <c r="E36" s="34">
        <v>0</v>
      </c>
      <c r="F36" s="34">
        <v>8</v>
      </c>
      <c r="G36" s="34">
        <v>19</v>
      </c>
      <c r="H36" s="34">
        <v>1</v>
      </c>
      <c r="I36" s="34">
        <v>2</v>
      </c>
      <c r="J36" s="34">
        <v>0</v>
      </c>
      <c r="K36" s="34">
        <v>0</v>
      </c>
      <c r="L36" s="34">
        <v>0</v>
      </c>
      <c r="M36" s="34">
        <v>0</v>
      </c>
      <c r="N36" s="34">
        <v>28</v>
      </c>
      <c r="O36" s="34">
        <v>3</v>
      </c>
      <c r="P36" s="34">
        <v>31</v>
      </c>
      <c r="Q36" s="34">
        <v>6</v>
      </c>
      <c r="R36" s="34">
        <v>3</v>
      </c>
      <c r="S36" s="34">
        <v>0</v>
      </c>
      <c r="T36" s="34">
        <v>22</v>
      </c>
      <c r="U36" s="34">
        <v>0</v>
      </c>
      <c r="V36" s="34">
        <v>3</v>
      </c>
      <c r="W36" s="34">
        <v>0</v>
      </c>
      <c r="X36" s="34">
        <v>0</v>
      </c>
      <c r="Y36" s="34">
        <v>0</v>
      </c>
      <c r="Z36" s="34">
        <v>0</v>
      </c>
      <c r="AA36" s="34">
        <v>28</v>
      </c>
      <c r="AB36" s="34">
        <v>6</v>
      </c>
      <c r="AC36" s="34">
        <v>34</v>
      </c>
      <c r="AD36" s="34">
        <v>6</v>
      </c>
      <c r="AE36" s="34">
        <v>0</v>
      </c>
      <c r="AF36" s="34">
        <v>1</v>
      </c>
      <c r="AG36" s="34">
        <v>23</v>
      </c>
      <c r="AH36" s="34">
        <v>0</v>
      </c>
      <c r="AI36" s="34">
        <v>3</v>
      </c>
      <c r="AJ36" s="34">
        <v>0</v>
      </c>
      <c r="AK36" s="34">
        <v>0</v>
      </c>
      <c r="AL36" s="34">
        <v>0</v>
      </c>
      <c r="AM36" s="34">
        <v>0</v>
      </c>
      <c r="AN36" s="34">
        <v>30</v>
      </c>
      <c r="AO36" s="34">
        <v>3</v>
      </c>
      <c r="AP36" s="34">
        <v>33</v>
      </c>
      <c r="AQ36" s="34">
        <v>6</v>
      </c>
      <c r="AR36" s="34">
        <v>0</v>
      </c>
      <c r="AS36" s="34">
        <v>3</v>
      </c>
      <c r="AT36" s="34">
        <v>15</v>
      </c>
      <c r="AU36" s="34">
        <v>0</v>
      </c>
      <c r="AV36" s="34">
        <v>6</v>
      </c>
      <c r="AW36" s="34">
        <v>0</v>
      </c>
      <c r="AX36" s="34">
        <v>0</v>
      </c>
      <c r="AY36" s="34">
        <v>0</v>
      </c>
      <c r="AZ36" s="34">
        <v>0</v>
      </c>
      <c r="BA36" s="34">
        <v>24</v>
      </c>
      <c r="BB36" s="34">
        <v>6</v>
      </c>
      <c r="BC36" s="34">
        <v>30</v>
      </c>
      <c r="BD36" s="34">
        <v>3</v>
      </c>
      <c r="BE36" s="34">
        <v>2</v>
      </c>
      <c r="BF36" s="34">
        <v>2</v>
      </c>
      <c r="BG36" s="34">
        <v>19</v>
      </c>
      <c r="BH36" s="34">
        <v>0</v>
      </c>
      <c r="BI36" s="34">
        <v>4</v>
      </c>
      <c r="BM36" s="34">
        <v>0</v>
      </c>
      <c r="BN36" s="34">
        <v>24</v>
      </c>
      <c r="BO36" s="34">
        <v>6</v>
      </c>
      <c r="BP36" s="34">
        <v>30</v>
      </c>
      <c r="BQ36" s="111">
        <v>1</v>
      </c>
      <c r="BR36" s="111">
        <v>1</v>
      </c>
      <c r="BS36" s="111">
        <v>1</v>
      </c>
      <c r="BT36" s="111">
        <v>27</v>
      </c>
      <c r="BU36" s="111">
        <v>0</v>
      </c>
      <c r="BV36" s="111">
        <v>9</v>
      </c>
      <c r="BW36" s="111">
        <v>0</v>
      </c>
      <c r="BX36" s="111">
        <v>0</v>
      </c>
      <c r="BY36" s="112">
        <v>29</v>
      </c>
      <c r="BZ36" s="112">
        <v>10</v>
      </c>
      <c r="CA36" s="112">
        <v>39</v>
      </c>
    </row>
    <row r="37" spans="1:79" x14ac:dyDescent="0.25">
      <c r="B37" s="34" t="s">
        <v>38</v>
      </c>
      <c r="C37" s="34" t="s">
        <v>38</v>
      </c>
      <c r="D37" s="34">
        <v>4</v>
      </c>
      <c r="E37" s="34">
        <v>3</v>
      </c>
      <c r="F37" s="34">
        <v>8</v>
      </c>
      <c r="G37" s="34">
        <v>30</v>
      </c>
      <c r="H37" s="34">
        <v>3</v>
      </c>
      <c r="I37" s="34">
        <v>5</v>
      </c>
      <c r="J37" s="34">
        <v>0</v>
      </c>
      <c r="K37" s="34">
        <v>0</v>
      </c>
      <c r="L37" s="34">
        <v>0</v>
      </c>
      <c r="M37" s="34">
        <v>0</v>
      </c>
      <c r="N37" s="34">
        <v>42</v>
      </c>
      <c r="O37" s="34">
        <v>11</v>
      </c>
      <c r="P37" s="34">
        <v>53</v>
      </c>
      <c r="Q37" s="34">
        <v>8</v>
      </c>
      <c r="R37" s="34">
        <v>1</v>
      </c>
      <c r="S37" s="34">
        <v>7</v>
      </c>
      <c r="T37" s="34">
        <v>22</v>
      </c>
      <c r="U37" s="34">
        <v>3</v>
      </c>
      <c r="V37" s="34">
        <v>3</v>
      </c>
      <c r="W37" s="34">
        <v>0</v>
      </c>
      <c r="X37" s="34">
        <v>0</v>
      </c>
      <c r="Y37" s="34">
        <v>0</v>
      </c>
      <c r="Z37" s="34">
        <v>0</v>
      </c>
      <c r="AA37" s="34">
        <v>37</v>
      </c>
      <c r="AB37" s="34">
        <v>7</v>
      </c>
      <c r="AC37" s="34">
        <v>44</v>
      </c>
      <c r="AD37" s="34">
        <v>11</v>
      </c>
      <c r="AE37" s="34">
        <v>3</v>
      </c>
      <c r="AF37" s="34">
        <v>0</v>
      </c>
      <c r="AG37" s="34">
        <v>15</v>
      </c>
      <c r="AH37" s="34">
        <v>0</v>
      </c>
      <c r="AI37" s="34">
        <v>2</v>
      </c>
      <c r="AJ37" s="34">
        <v>0</v>
      </c>
      <c r="AK37" s="34">
        <v>0</v>
      </c>
      <c r="AL37" s="34">
        <v>0</v>
      </c>
      <c r="AM37" s="34">
        <v>0</v>
      </c>
      <c r="AN37" s="34">
        <v>26</v>
      </c>
      <c r="AO37" s="34">
        <v>5</v>
      </c>
      <c r="AP37" s="34">
        <v>31</v>
      </c>
      <c r="AQ37" s="34">
        <v>3</v>
      </c>
      <c r="AR37" s="34">
        <v>0</v>
      </c>
      <c r="AS37" s="34">
        <v>2</v>
      </c>
      <c r="AT37" s="34">
        <v>14</v>
      </c>
      <c r="AU37" s="34">
        <v>0</v>
      </c>
      <c r="AV37" s="34">
        <v>2</v>
      </c>
      <c r="AW37" s="34">
        <v>0</v>
      </c>
      <c r="AX37" s="34">
        <v>0</v>
      </c>
      <c r="AY37" s="34">
        <v>0</v>
      </c>
      <c r="AZ37" s="34">
        <v>0</v>
      </c>
      <c r="BA37" s="34">
        <v>19</v>
      </c>
      <c r="BB37" s="34">
        <v>2</v>
      </c>
      <c r="BC37" s="34">
        <v>21</v>
      </c>
      <c r="BD37" s="34">
        <v>6</v>
      </c>
      <c r="BE37" s="34">
        <v>2</v>
      </c>
      <c r="BF37" s="34">
        <v>4</v>
      </c>
      <c r="BG37" s="34">
        <v>22</v>
      </c>
      <c r="BH37" s="34">
        <v>2</v>
      </c>
      <c r="BI37" s="34">
        <v>4</v>
      </c>
      <c r="BM37" s="34">
        <v>0</v>
      </c>
      <c r="BN37" s="34">
        <v>32</v>
      </c>
      <c r="BO37" s="34">
        <v>8</v>
      </c>
      <c r="BP37" s="34">
        <v>40</v>
      </c>
      <c r="BQ37" s="111">
        <v>1</v>
      </c>
      <c r="BR37" s="111">
        <v>1</v>
      </c>
      <c r="BS37" s="111">
        <v>4</v>
      </c>
      <c r="BT37" s="111">
        <v>31</v>
      </c>
      <c r="BU37" s="111">
        <v>0</v>
      </c>
      <c r="BV37" s="111">
        <v>3</v>
      </c>
      <c r="BW37" s="111">
        <v>0</v>
      </c>
      <c r="BX37" s="111">
        <v>0</v>
      </c>
      <c r="BY37" s="112">
        <v>36</v>
      </c>
      <c r="BZ37" s="112">
        <v>4</v>
      </c>
      <c r="CA37" s="112">
        <v>40</v>
      </c>
    </row>
    <row r="38" spans="1:79" x14ac:dyDescent="0.25">
      <c r="B38" s="34" t="s">
        <v>39</v>
      </c>
      <c r="C38" s="34" t="s">
        <v>39</v>
      </c>
      <c r="D38" s="34">
        <v>1</v>
      </c>
      <c r="E38" s="34">
        <v>1</v>
      </c>
      <c r="F38" s="34">
        <v>0</v>
      </c>
      <c r="G38" s="34">
        <v>1</v>
      </c>
      <c r="H38" s="34">
        <v>1</v>
      </c>
      <c r="I38" s="34">
        <v>2</v>
      </c>
      <c r="J38" s="34">
        <v>0</v>
      </c>
      <c r="K38" s="34">
        <v>0</v>
      </c>
      <c r="L38" s="34">
        <v>0</v>
      </c>
      <c r="M38" s="34">
        <v>0</v>
      </c>
      <c r="N38" s="34">
        <v>2</v>
      </c>
      <c r="O38" s="34">
        <v>4</v>
      </c>
      <c r="P38" s="34">
        <v>6</v>
      </c>
      <c r="Q38" s="34">
        <v>1</v>
      </c>
      <c r="R38" s="34">
        <v>0</v>
      </c>
      <c r="S38" s="34">
        <v>0</v>
      </c>
      <c r="T38" s="34">
        <v>0</v>
      </c>
      <c r="U38" s="34">
        <v>0</v>
      </c>
      <c r="V38" s="34">
        <v>1</v>
      </c>
      <c r="W38" s="34">
        <v>0</v>
      </c>
      <c r="X38" s="34">
        <v>0</v>
      </c>
      <c r="Y38" s="34">
        <v>0</v>
      </c>
      <c r="Z38" s="34">
        <v>0</v>
      </c>
      <c r="AA38" s="34">
        <v>1</v>
      </c>
      <c r="AB38" s="34">
        <v>1</v>
      </c>
      <c r="AC38" s="34">
        <v>2</v>
      </c>
      <c r="AD38" s="34">
        <v>0</v>
      </c>
      <c r="AE38" s="34">
        <v>0</v>
      </c>
      <c r="AF38" s="34">
        <v>0</v>
      </c>
      <c r="AG38" s="34">
        <v>1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1</v>
      </c>
      <c r="AO38" s="34">
        <v>0</v>
      </c>
      <c r="AP38" s="34">
        <v>1</v>
      </c>
      <c r="AQ38" s="34">
        <v>0</v>
      </c>
      <c r="AR38" s="34">
        <v>0</v>
      </c>
      <c r="AS38" s="34">
        <v>1</v>
      </c>
      <c r="AT38" s="34">
        <v>2</v>
      </c>
      <c r="AU38" s="34">
        <v>0</v>
      </c>
      <c r="AV38" s="34">
        <v>1</v>
      </c>
      <c r="AW38" s="34">
        <v>0</v>
      </c>
      <c r="AX38" s="34">
        <v>0</v>
      </c>
      <c r="AY38" s="34">
        <v>0</v>
      </c>
      <c r="AZ38" s="34">
        <v>0</v>
      </c>
      <c r="BA38" s="34">
        <v>3</v>
      </c>
      <c r="BB38" s="34">
        <v>1</v>
      </c>
      <c r="BC38" s="34">
        <v>4</v>
      </c>
      <c r="BD38" s="34">
        <v>0</v>
      </c>
      <c r="BE38" s="34">
        <v>1</v>
      </c>
      <c r="BF38" s="34">
        <v>0</v>
      </c>
      <c r="BG38" s="34">
        <v>1</v>
      </c>
      <c r="BH38" s="34">
        <v>0</v>
      </c>
      <c r="BI38" s="34">
        <v>0</v>
      </c>
      <c r="BM38" s="34">
        <v>0</v>
      </c>
      <c r="BN38" s="34">
        <v>1</v>
      </c>
      <c r="BO38" s="34">
        <v>1</v>
      </c>
      <c r="BP38" s="34">
        <v>2</v>
      </c>
      <c r="BQ38" s="111">
        <v>0</v>
      </c>
      <c r="BR38" s="111">
        <v>0</v>
      </c>
      <c r="BS38" s="111">
        <v>0</v>
      </c>
      <c r="BT38" s="111">
        <v>1</v>
      </c>
      <c r="BU38" s="111">
        <v>0</v>
      </c>
      <c r="BV38" s="111">
        <v>1</v>
      </c>
      <c r="BW38" s="111">
        <v>0</v>
      </c>
      <c r="BX38" s="111">
        <v>0</v>
      </c>
      <c r="BY38" s="112">
        <v>1</v>
      </c>
      <c r="BZ38" s="112">
        <v>1</v>
      </c>
      <c r="CA38" s="112">
        <v>2</v>
      </c>
    </row>
    <row r="39" spans="1:79" x14ac:dyDescent="0.25">
      <c r="B39" s="34" t="s">
        <v>40</v>
      </c>
      <c r="C39" s="34" t="s">
        <v>40</v>
      </c>
      <c r="D39" s="34">
        <v>0</v>
      </c>
      <c r="E39" s="34">
        <v>0</v>
      </c>
      <c r="F39" s="34">
        <v>2</v>
      </c>
      <c r="G39" s="34">
        <v>5</v>
      </c>
      <c r="H39" s="34">
        <v>0</v>
      </c>
      <c r="I39" s="34">
        <v>1</v>
      </c>
      <c r="J39" s="34">
        <v>0</v>
      </c>
      <c r="K39" s="34">
        <v>0</v>
      </c>
      <c r="L39" s="34">
        <v>0</v>
      </c>
      <c r="M39" s="34">
        <v>0</v>
      </c>
      <c r="N39" s="34">
        <v>7</v>
      </c>
      <c r="O39" s="34">
        <v>1</v>
      </c>
      <c r="P39" s="34">
        <v>8</v>
      </c>
      <c r="Q39" s="34">
        <v>1</v>
      </c>
      <c r="R39" s="34">
        <v>0</v>
      </c>
      <c r="S39" s="34">
        <v>0</v>
      </c>
      <c r="T39" s="34">
        <v>2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3</v>
      </c>
      <c r="AB39" s="34">
        <v>0</v>
      </c>
      <c r="AC39" s="34">
        <v>3</v>
      </c>
      <c r="AD39" s="34">
        <v>2</v>
      </c>
      <c r="AE39" s="34">
        <v>2</v>
      </c>
      <c r="AF39" s="34">
        <v>3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5</v>
      </c>
      <c r="AO39" s="34">
        <v>2</v>
      </c>
      <c r="AP39" s="34">
        <v>7</v>
      </c>
      <c r="AQ39" s="34">
        <v>3</v>
      </c>
      <c r="AR39" s="34">
        <v>0</v>
      </c>
      <c r="AS39" s="34">
        <v>0</v>
      </c>
      <c r="AT39" s="34">
        <v>1</v>
      </c>
      <c r="AU39" s="34">
        <v>0</v>
      </c>
      <c r="AV39" s="34">
        <v>1</v>
      </c>
      <c r="AW39" s="34">
        <v>0</v>
      </c>
      <c r="AX39" s="34">
        <v>0</v>
      </c>
      <c r="AY39" s="34">
        <v>0</v>
      </c>
      <c r="AZ39" s="34">
        <v>0</v>
      </c>
      <c r="BA39" s="34">
        <v>4</v>
      </c>
      <c r="BB39" s="34">
        <v>1</v>
      </c>
      <c r="BC39" s="34">
        <v>5</v>
      </c>
      <c r="BD39" s="34">
        <v>1</v>
      </c>
      <c r="BE39" s="34">
        <v>0</v>
      </c>
      <c r="BF39" s="34">
        <v>1</v>
      </c>
      <c r="BG39" s="34">
        <v>1</v>
      </c>
      <c r="BH39" s="34">
        <v>0</v>
      </c>
      <c r="BI39" s="34">
        <v>2</v>
      </c>
      <c r="BM39" s="34">
        <v>0</v>
      </c>
      <c r="BN39" s="34">
        <v>3</v>
      </c>
      <c r="BO39" s="34">
        <v>2</v>
      </c>
      <c r="BP39" s="34">
        <v>5</v>
      </c>
      <c r="BQ39" s="111">
        <v>2</v>
      </c>
      <c r="BR39" s="111">
        <v>0</v>
      </c>
      <c r="BS39" s="111">
        <v>3</v>
      </c>
      <c r="BT39" s="111">
        <v>3</v>
      </c>
      <c r="BU39" s="111">
        <v>1</v>
      </c>
      <c r="BV39" s="111">
        <v>0</v>
      </c>
      <c r="BW39" s="111">
        <v>0</v>
      </c>
      <c r="BX39" s="111">
        <v>0</v>
      </c>
      <c r="BY39" s="112">
        <v>8</v>
      </c>
      <c r="BZ39" s="112">
        <v>1</v>
      </c>
      <c r="CA39" s="112">
        <v>9</v>
      </c>
    </row>
    <row r="40" spans="1:79" x14ac:dyDescent="0.25">
      <c r="B40" s="34" t="s">
        <v>41</v>
      </c>
      <c r="C40" s="34" t="s">
        <v>41</v>
      </c>
      <c r="D40" s="34">
        <v>7</v>
      </c>
      <c r="E40" s="34">
        <v>4</v>
      </c>
      <c r="F40" s="34">
        <v>7</v>
      </c>
      <c r="G40" s="34">
        <v>24</v>
      </c>
      <c r="H40" s="34">
        <v>0</v>
      </c>
      <c r="I40" s="34">
        <v>13</v>
      </c>
      <c r="J40" s="34">
        <v>0</v>
      </c>
      <c r="K40" s="34">
        <v>0</v>
      </c>
      <c r="L40" s="34">
        <v>0</v>
      </c>
      <c r="M40" s="34">
        <v>0</v>
      </c>
      <c r="N40" s="34">
        <v>38</v>
      </c>
      <c r="O40" s="34">
        <v>17</v>
      </c>
      <c r="P40" s="34">
        <v>55</v>
      </c>
      <c r="Q40" s="34">
        <v>7</v>
      </c>
      <c r="R40" s="34">
        <v>3</v>
      </c>
      <c r="S40" s="34">
        <v>7</v>
      </c>
      <c r="T40" s="34">
        <v>27</v>
      </c>
      <c r="U40" s="34">
        <v>0</v>
      </c>
      <c r="V40" s="34">
        <v>11</v>
      </c>
      <c r="W40" s="34">
        <v>0</v>
      </c>
      <c r="X40" s="34">
        <v>0</v>
      </c>
      <c r="Y40" s="34">
        <v>0</v>
      </c>
      <c r="Z40" s="34">
        <v>0</v>
      </c>
      <c r="AA40" s="34">
        <v>41</v>
      </c>
      <c r="AB40" s="34">
        <v>14</v>
      </c>
      <c r="AC40" s="34">
        <v>55</v>
      </c>
      <c r="AD40" s="34">
        <v>9</v>
      </c>
      <c r="AE40" s="34">
        <v>4</v>
      </c>
      <c r="AF40" s="34">
        <v>3</v>
      </c>
      <c r="AG40" s="34">
        <v>22</v>
      </c>
      <c r="AH40" s="34">
        <v>2</v>
      </c>
      <c r="AI40" s="34">
        <v>8</v>
      </c>
      <c r="AJ40" s="34">
        <v>0</v>
      </c>
      <c r="AK40" s="34">
        <v>0</v>
      </c>
      <c r="AL40" s="34">
        <v>0</v>
      </c>
      <c r="AM40" s="34">
        <v>0</v>
      </c>
      <c r="AN40" s="34">
        <v>34</v>
      </c>
      <c r="AO40" s="34">
        <v>14</v>
      </c>
      <c r="AP40" s="34">
        <v>48</v>
      </c>
      <c r="AQ40" s="34">
        <v>12</v>
      </c>
      <c r="AR40" s="34">
        <v>2</v>
      </c>
      <c r="AS40" s="34">
        <v>5</v>
      </c>
      <c r="AT40" s="34">
        <v>19</v>
      </c>
      <c r="AU40" s="34">
        <v>0</v>
      </c>
      <c r="AV40" s="34">
        <v>7</v>
      </c>
      <c r="AW40" s="34">
        <v>0</v>
      </c>
      <c r="AX40" s="34">
        <v>0</v>
      </c>
      <c r="AY40" s="34">
        <v>0</v>
      </c>
      <c r="AZ40" s="34">
        <v>0</v>
      </c>
      <c r="BA40" s="34">
        <v>36</v>
      </c>
      <c r="BB40" s="34">
        <v>9</v>
      </c>
      <c r="BC40" s="34">
        <v>45</v>
      </c>
      <c r="BD40" s="34">
        <v>4</v>
      </c>
      <c r="BE40" s="34">
        <v>0</v>
      </c>
      <c r="BF40" s="34">
        <v>1</v>
      </c>
      <c r="BG40" s="34">
        <v>21</v>
      </c>
      <c r="BH40" s="34">
        <v>3</v>
      </c>
      <c r="BI40" s="34">
        <v>9</v>
      </c>
      <c r="BM40" s="34">
        <v>0</v>
      </c>
      <c r="BN40" s="34">
        <v>26</v>
      </c>
      <c r="BO40" s="34">
        <v>12</v>
      </c>
      <c r="BP40" s="34">
        <v>38</v>
      </c>
      <c r="BQ40" s="111">
        <v>7</v>
      </c>
      <c r="BR40" s="111">
        <v>2</v>
      </c>
      <c r="BS40" s="111">
        <v>14</v>
      </c>
      <c r="BT40" s="111">
        <v>25</v>
      </c>
      <c r="BU40" s="111">
        <v>2</v>
      </c>
      <c r="BV40" s="111">
        <v>14</v>
      </c>
      <c r="BW40" s="111">
        <v>0</v>
      </c>
      <c r="BX40" s="111">
        <v>0</v>
      </c>
      <c r="BY40" s="112">
        <v>46</v>
      </c>
      <c r="BZ40" s="112">
        <v>18</v>
      </c>
      <c r="CA40" s="112">
        <v>64</v>
      </c>
    </row>
    <row r="41" spans="1:79" x14ac:dyDescent="0.25">
      <c r="B41" s="34" t="s">
        <v>42</v>
      </c>
      <c r="C41" s="34" t="s">
        <v>42</v>
      </c>
      <c r="D41" s="34">
        <v>35</v>
      </c>
      <c r="E41" s="34">
        <v>14</v>
      </c>
      <c r="F41" s="34">
        <v>21</v>
      </c>
      <c r="G41" s="34">
        <v>61</v>
      </c>
      <c r="H41" s="34">
        <v>6</v>
      </c>
      <c r="I41" s="34">
        <v>40</v>
      </c>
      <c r="J41" s="34">
        <v>0</v>
      </c>
      <c r="K41" s="34">
        <v>0</v>
      </c>
      <c r="L41" s="34">
        <v>0</v>
      </c>
      <c r="M41" s="34">
        <v>2</v>
      </c>
      <c r="N41" s="34">
        <v>117</v>
      </c>
      <c r="O41" s="34">
        <v>62</v>
      </c>
      <c r="P41" s="34">
        <v>179</v>
      </c>
      <c r="Q41" s="34">
        <v>21</v>
      </c>
      <c r="R41" s="34">
        <v>17</v>
      </c>
      <c r="S41" s="34">
        <v>22</v>
      </c>
      <c r="T41" s="34">
        <v>68</v>
      </c>
      <c r="U41" s="34">
        <v>8</v>
      </c>
      <c r="V41" s="34">
        <v>69</v>
      </c>
      <c r="W41" s="34">
        <v>0</v>
      </c>
      <c r="X41" s="34">
        <v>0</v>
      </c>
      <c r="Y41" s="34">
        <v>0</v>
      </c>
      <c r="Z41" s="34">
        <v>0</v>
      </c>
      <c r="AA41" s="34">
        <v>111</v>
      </c>
      <c r="AB41" s="34">
        <v>94</v>
      </c>
      <c r="AC41" s="34">
        <v>205</v>
      </c>
      <c r="AD41" s="34">
        <v>41</v>
      </c>
      <c r="AE41" s="34">
        <v>12</v>
      </c>
      <c r="AF41" s="34">
        <v>19</v>
      </c>
      <c r="AG41" s="34">
        <v>64</v>
      </c>
      <c r="AH41" s="34">
        <v>2</v>
      </c>
      <c r="AI41" s="34">
        <v>68</v>
      </c>
      <c r="AJ41" s="34">
        <v>0</v>
      </c>
      <c r="AK41" s="34">
        <v>0</v>
      </c>
      <c r="AL41" s="34">
        <v>0</v>
      </c>
      <c r="AM41" s="34">
        <v>0</v>
      </c>
      <c r="AN41" s="34">
        <v>124</v>
      </c>
      <c r="AO41" s="34">
        <v>82</v>
      </c>
      <c r="AP41" s="34">
        <v>206</v>
      </c>
      <c r="AQ41" s="34">
        <v>30</v>
      </c>
      <c r="AR41" s="34">
        <v>19</v>
      </c>
      <c r="AS41" s="34">
        <v>21</v>
      </c>
      <c r="AT41" s="34">
        <v>51</v>
      </c>
      <c r="AU41" s="34">
        <v>4</v>
      </c>
      <c r="AV41" s="34">
        <v>65</v>
      </c>
      <c r="AW41" s="34">
        <v>0</v>
      </c>
      <c r="AX41" s="34">
        <v>0</v>
      </c>
      <c r="AY41" s="34">
        <v>0</v>
      </c>
      <c r="AZ41" s="34">
        <v>1</v>
      </c>
      <c r="BA41" s="34">
        <v>102</v>
      </c>
      <c r="BB41" s="34">
        <v>89</v>
      </c>
      <c r="BC41" s="34">
        <v>191</v>
      </c>
      <c r="BD41" s="34">
        <v>26</v>
      </c>
      <c r="BE41" s="34">
        <v>13</v>
      </c>
      <c r="BF41" s="34">
        <v>22</v>
      </c>
      <c r="BG41" s="34">
        <v>57</v>
      </c>
      <c r="BH41" s="34">
        <v>2</v>
      </c>
      <c r="BI41" s="34">
        <v>52</v>
      </c>
      <c r="BM41" s="34">
        <v>0</v>
      </c>
      <c r="BN41" s="34">
        <v>105</v>
      </c>
      <c r="BO41" s="34">
        <v>67</v>
      </c>
      <c r="BP41" s="34">
        <v>172</v>
      </c>
      <c r="BQ41" s="111">
        <v>34</v>
      </c>
      <c r="BR41" s="111">
        <v>15</v>
      </c>
      <c r="BS41" s="111">
        <v>15</v>
      </c>
      <c r="BT41" s="111">
        <v>75</v>
      </c>
      <c r="BU41" s="111">
        <v>6</v>
      </c>
      <c r="BV41" s="111">
        <v>59</v>
      </c>
      <c r="BW41" s="111">
        <v>0</v>
      </c>
      <c r="BX41" s="111">
        <v>0</v>
      </c>
      <c r="BY41" s="112">
        <v>124</v>
      </c>
      <c r="BZ41" s="112">
        <v>80</v>
      </c>
      <c r="CA41" s="112">
        <v>204</v>
      </c>
    </row>
    <row r="42" spans="1:79" x14ac:dyDescent="0.25">
      <c r="B42" s="34" t="s">
        <v>43</v>
      </c>
      <c r="C42" s="34" t="s">
        <v>44</v>
      </c>
      <c r="D42" s="34">
        <v>0</v>
      </c>
      <c r="E42" s="34">
        <v>1</v>
      </c>
      <c r="F42" s="34">
        <v>0</v>
      </c>
      <c r="G42" s="34">
        <v>3</v>
      </c>
      <c r="H42" s="34">
        <v>2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3</v>
      </c>
      <c r="O42" s="34">
        <v>3</v>
      </c>
      <c r="P42" s="34">
        <v>6</v>
      </c>
      <c r="Q42" s="34">
        <v>2</v>
      </c>
      <c r="R42" s="34">
        <v>0</v>
      </c>
      <c r="S42" s="34">
        <v>1</v>
      </c>
      <c r="T42" s="34">
        <v>4</v>
      </c>
      <c r="U42" s="34">
        <v>1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7</v>
      </c>
      <c r="AB42" s="34">
        <v>1</v>
      </c>
      <c r="AC42" s="34">
        <v>8</v>
      </c>
      <c r="AD42" s="34">
        <v>2</v>
      </c>
      <c r="AE42" s="34">
        <v>0</v>
      </c>
      <c r="AF42" s="34">
        <v>1</v>
      </c>
      <c r="AG42" s="34">
        <v>1</v>
      </c>
      <c r="AH42" s="34">
        <v>2</v>
      </c>
      <c r="AI42" s="34">
        <v>5</v>
      </c>
      <c r="AJ42" s="34">
        <v>0</v>
      </c>
      <c r="AK42" s="34">
        <v>0</v>
      </c>
      <c r="AL42" s="34">
        <v>0</v>
      </c>
      <c r="AM42" s="34">
        <v>0</v>
      </c>
      <c r="AN42" s="34">
        <v>4</v>
      </c>
      <c r="AO42" s="34">
        <v>7</v>
      </c>
      <c r="AP42" s="34">
        <v>11</v>
      </c>
      <c r="AQ42" s="34">
        <v>0</v>
      </c>
      <c r="AR42" s="34">
        <v>0</v>
      </c>
      <c r="AS42" s="34">
        <v>1</v>
      </c>
      <c r="AT42" s="34">
        <v>2</v>
      </c>
      <c r="AU42" s="34">
        <v>0</v>
      </c>
      <c r="AV42" s="34">
        <v>2</v>
      </c>
      <c r="AW42" s="34">
        <v>0</v>
      </c>
      <c r="AX42" s="34">
        <v>0</v>
      </c>
      <c r="AY42" s="34">
        <v>0</v>
      </c>
      <c r="AZ42" s="34">
        <v>0</v>
      </c>
      <c r="BA42" s="34">
        <v>3</v>
      </c>
      <c r="BB42" s="34">
        <v>2</v>
      </c>
      <c r="BC42" s="34">
        <v>5</v>
      </c>
      <c r="BD42" s="34">
        <v>1</v>
      </c>
      <c r="BE42" s="34">
        <v>1</v>
      </c>
      <c r="BF42" s="34">
        <v>0</v>
      </c>
      <c r="BG42" s="34">
        <v>1</v>
      </c>
      <c r="BH42" s="34">
        <v>0</v>
      </c>
      <c r="BI42" s="34">
        <v>3</v>
      </c>
      <c r="BM42" s="34">
        <v>0</v>
      </c>
      <c r="BN42" s="34">
        <v>2</v>
      </c>
      <c r="BO42" s="34">
        <v>4</v>
      </c>
      <c r="BP42" s="34">
        <v>6</v>
      </c>
      <c r="BQ42" s="111">
        <v>2</v>
      </c>
      <c r="BR42" s="111">
        <v>0</v>
      </c>
      <c r="BS42" s="111">
        <v>1</v>
      </c>
      <c r="BT42" s="111">
        <v>1</v>
      </c>
      <c r="BU42" s="111">
        <v>0</v>
      </c>
      <c r="BV42" s="111">
        <v>3</v>
      </c>
      <c r="BW42" s="111">
        <v>0</v>
      </c>
      <c r="BX42" s="111">
        <v>0</v>
      </c>
      <c r="BY42" s="112">
        <v>4</v>
      </c>
      <c r="BZ42" s="112">
        <v>3</v>
      </c>
      <c r="CA42" s="112">
        <v>7</v>
      </c>
    </row>
    <row r="43" spans="1:79" x14ac:dyDescent="0.25">
      <c r="C43" s="34" t="s">
        <v>45</v>
      </c>
      <c r="D43" s="34">
        <v>18</v>
      </c>
      <c r="E43" s="34">
        <v>6</v>
      </c>
      <c r="F43" s="34">
        <v>7</v>
      </c>
      <c r="G43" s="34">
        <v>29</v>
      </c>
      <c r="H43" s="34">
        <v>2</v>
      </c>
      <c r="I43" s="34">
        <v>27</v>
      </c>
      <c r="J43" s="34">
        <v>0</v>
      </c>
      <c r="K43" s="34">
        <v>0</v>
      </c>
      <c r="L43" s="34">
        <v>0</v>
      </c>
      <c r="M43" s="34">
        <v>1</v>
      </c>
      <c r="N43" s="34">
        <v>54</v>
      </c>
      <c r="O43" s="34">
        <v>36</v>
      </c>
      <c r="P43" s="34">
        <v>90</v>
      </c>
      <c r="Q43" s="34">
        <v>13</v>
      </c>
      <c r="R43" s="34">
        <v>11</v>
      </c>
      <c r="S43" s="34">
        <v>12</v>
      </c>
      <c r="T43" s="34">
        <v>28</v>
      </c>
      <c r="U43" s="34">
        <v>4</v>
      </c>
      <c r="V43" s="34">
        <v>27</v>
      </c>
      <c r="W43" s="34">
        <v>0</v>
      </c>
      <c r="X43" s="34">
        <v>0</v>
      </c>
      <c r="Y43" s="34">
        <v>0</v>
      </c>
      <c r="Z43" s="34">
        <v>0</v>
      </c>
      <c r="AA43" s="34">
        <v>53</v>
      </c>
      <c r="AB43" s="34">
        <v>42</v>
      </c>
      <c r="AC43" s="34">
        <v>95</v>
      </c>
      <c r="AD43" s="34">
        <v>25</v>
      </c>
      <c r="AE43" s="34">
        <v>7</v>
      </c>
      <c r="AF43" s="34">
        <v>9</v>
      </c>
      <c r="AG43" s="34">
        <v>22</v>
      </c>
      <c r="AH43" s="34">
        <v>2</v>
      </c>
      <c r="AI43" s="34">
        <v>20</v>
      </c>
      <c r="AJ43" s="34">
        <v>0</v>
      </c>
      <c r="AK43" s="34">
        <v>0</v>
      </c>
      <c r="AL43" s="34">
        <v>0</v>
      </c>
      <c r="AM43" s="34">
        <v>0</v>
      </c>
      <c r="AN43" s="34">
        <v>56</v>
      </c>
      <c r="AO43" s="34">
        <v>29</v>
      </c>
      <c r="AP43" s="34">
        <v>85</v>
      </c>
      <c r="AQ43" s="34">
        <v>17</v>
      </c>
      <c r="AR43" s="34">
        <v>6</v>
      </c>
      <c r="AS43" s="34">
        <v>4</v>
      </c>
      <c r="AT43" s="34">
        <v>27</v>
      </c>
      <c r="AU43" s="34">
        <v>1</v>
      </c>
      <c r="AV43" s="34">
        <v>19</v>
      </c>
      <c r="AW43" s="34">
        <v>0</v>
      </c>
      <c r="AX43" s="34">
        <v>0</v>
      </c>
      <c r="AY43" s="34">
        <v>0</v>
      </c>
      <c r="AZ43" s="34">
        <v>0</v>
      </c>
      <c r="BA43" s="34">
        <v>48</v>
      </c>
      <c r="BB43" s="34">
        <v>26</v>
      </c>
      <c r="BC43" s="34">
        <v>74</v>
      </c>
      <c r="BD43" s="34">
        <v>19</v>
      </c>
      <c r="BE43" s="34">
        <v>4</v>
      </c>
      <c r="BF43" s="34">
        <v>8</v>
      </c>
      <c r="BG43" s="34">
        <v>28</v>
      </c>
      <c r="BH43" s="34">
        <v>3</v>
      </c>
      <c r="BI43" s="34">
        <v>22</v>
      </c>
      <c r="BM43" s="34">
        <v>0</v>
      </c>
      <c r="BN43" s="34">
        <v>55</v>
      </c>
      <c r="BO43" s="34">
        <v>29</v>
      </c>
      <c r="BP43" s="34">
        <v>84</v>
      </c>
      <c r="BQ43" s="111">
        <v>15</v>
      </c>
      <c r="BR43" s="111">
        <v>6</v>
      </c>
      <c r="BS43" s="111">
        <v>5</v>
      </c>
      <c r="BT43" s="111">
        <v>34</v>
      </c>
      <c r="BU43" s="111">
        <v>2</v>
      </c>
      <c r="BV43" s="111">
        <v>21</v>
      </c>
      <c r="BW43" s="111">
        <v>0</v>
      </c>
      <c r="BX43" s="111">
        <v>0</v>
      </c>
      <c r="BY43" s="112">
        <v>54</v>
      </c>
      <c r="BZ43" s="112">
        <v>29</v>
      </c>
      <c r="CA43" s="112">
        <v>83</v>
      </c>
    </row>
    <row r="44" spans="1:79" x14ac:dyDescent="0.25">
      <c r="C44" s="34" t="s">
        <v>46</v>
      </c>
      <c r="D44" s="34">
        <v>4</v>
      </c>
      <c r="E44" s="34">
        <v>12</v>
      </c>
      <c r="F44" s="34">
        <v>3</v>
      </c>
      <c r="G44" s="34">
        <v>6</v>
      </c>
      <c r="H44" s="34">
        <v>0</v>
      </c>
      <c r="I44" s="34">
        <v>30</v>
      </c>
      <c r="J44" s="34">
        <v>0</v>
      </c>
      <c r="K44" s="34">
        <v>0</v>
      </c>
      <c r="L44" s="34">
        <v>0</v>
      </c>
      <c r="M44" s="34">
        <v>0</v>
      </c>
      <c r="N44" s="34">
        <v>13</v>
      </c>
      <c r="O44" s="34">
        <v>42</v>
      </c>
      <c r="P44" s="34">
        <v>55</v>
      </c>
      <c r="Q44" s="34">
        <v>6</v>
      </c>
      <c r="R44" s="34">
        <v>4</v>
      </c>
      <c r="S44" s="34">
        <v>4</v>
      </c>
      <c r="T44" s="34">
        <v>19</v>
      </c>
      <c r="U44" s="34">
        <v>1</v>
      </c>
      <c r="V44" s="34">
        <v>36</v>
      </c>
      <c r="W44" s="34">
        <v>0</v>
      </c>
      <c r="X44" s="34">
        <v>0</v>
      </c>
      <c r="Y44" s="34">
        <v>0</v>
      </c>
      <c r="Z44" s="34">
        <v>0</v>
      </c>
      <c r="AA44" s="34">
        <v>29</v>
      </c>
      <c r="AB44" s="34">
        <v>41</v>
      </c>
      <c r="AC44" s="34">
        <v>70</v>
      </c>
      <c r="AD44" s="34">
        <v>10</v>
      </c>
      <c r="AE44" s="34">
        <v>13</v>
      </c>
      <c r="AF44" s="34">
        <v>2</v>
      </c>
      <c r="AG44" s="34">
        <v>18</v>
      </c>
      <c r="AH44" s="34">
        <v>5</v>
      </c>
      <c r="AI44" s="34">
        <v>40</v>
      </c>
      <c r="AJ44" s="34">
        <v>0</v>
      </c>
      <c r="AK44" s="34">
        <v>0</v>
      </c>
      <c r="AL44" s="34">
        <v>0</v>
      </c>
      <c r="AM44" s="34">
        <v>0</v>
      </c>
      <c r="AN44" s="34">
        <v>30</v>
      </c>
      <c r="AO44" s="34">
        <v>58</v>
      </c>
      <c r="AP44" s="34">
        <v>88</v>
      </c>
      <c r="AQ44" s="34">
        <v>4</v>
      </c>
      <c r="AR44" s="34">
        <v>8</v>
      </c>
      <c r="AS44" s="34">
        <v>1</v>
      </c>
      <c r="AT44" s="34">
        <v>11</v>
      </c>
      <c r="AU44" s="34">
        <v>1</v>
      </c>
      <c r="AV44" s="34">
        <v>38</v>
      </c>
      <c r="AW44" s="34">
        <v>0</v>
      </c>
      <c r="AX44" s="34">
        <v>0</v>
      </c>
      <c r="AY44" s="34">
        <v>0</v>
      </c>
      <c r="AZ44" s="34">
        <v>0</v>
      </c>
      <c r="BA44" s="34">
        <v>16</v>
      </c>
      <c r="BB44" s="34">
        <v>47</v>
      </c>
      <c r="BC44" s="34">
        <v>63</v>
      </c>
      <c r="BD44" s="34">
        <v>3</v>
      </c>
      <c r="BE44" s="34">
        <v>7</v>
      </c>
      <c r="BF44" s="34">
        <v>2</v>
      </c>
      <c r="BG44" s="34">
        <v>9</v>
      </c>
      <c r="BH44" s="34">
        <v>0</v>
      </c>
      <c r="BI44" s="34">
        <v>26</v>
      </c>
      <c r="BM44" s="34">
        <v>0</v>
      </c>
      <c r="BN44" s="34">
        <v>14</v>
      </c>
      <c r="BO44" s="34">
        <v>33</v>
      </c>
      <c r="BP44" s="34">
        <v>47</v>
      </c>
      <c r="BQ44" s="111">
        <v>3</v>
      </c>
      <c r="BR44" s="111">
        <v>7</v>
      </c>
      <c r="BS44" s="111">
        <v>0</v>
      </c>
      <c r="BT44" s="111">
        <v>14</v>
      </c>
      <c r="BU44" s="111">
        <v>0</v>
      </c>
      <c r="BV44" s="111">
        <v>23</v>
      </c>
      <c r="BW44" s="111">
        <v>0</v>
      </c>
      <c r="BX44" s="111">
        <v>0</v>
      </c>
      <c r="BY44" s="112">
        <v>17</v>
      </c>
      <c r="BZ44" s="112">
        <v>30</v>
      </c>
      <c r="CA44" s="112">
        <v>47</v>
      </c>
    </row>
    <row r="45" spans="1:79" x14ac:dyDescent="0.25">
      <c r="C45" s="34" t="s">
        <v>47</v>
      </c>
      <c r="D45" s="34">
        <v>1</v>
      </c>
      <c r="E45" s="34">
        <v>0</v>
      </c>
      <c r="F45" s="34">
        <v>0</v>
      </c>
      <c r="G45" s="34">
        <v>2</v>
      </c>
      <c r="H45" s="34">
        <v>0</v>
      </c>
      <c r="I45" s="34">
        <v>5</v>
      </c>
      <c r="J45" s="34">
        <v>0</v>
      </c>
      <c r="K45" s="34">
        <v>0</v>
      </c>
      <c r="L45" s="34">
        <v>0</v>
      </c>
      <c r="M45" s="34">
        <v>0</v>
      </c>
      <c r="N45" s="34">
        <v>3</v>
      </c>
      <c r="O45" s="34">
        <v>5</v>
      </c>
      <c r="P45" s="34">
        <v>8</v>
      </c>
      <c r="Q45" s="34">
        <v>2</v>
      </c>
      <c r="R45" s="34">
        <v>0</v>
      </c>
      <c r="S45" s="34">
        <v>2</v>
      </c>
      <c r="T45" s="34">
        <v>2</v>
      </c>
      <c r="U45" s="34">
        <v>1</v>
      </c>
      <c r="V45" s="34">
        <v>1</v>
      </c>
      <c r="W45" s="34">
        <v>0</v>
      </c>
      <c r="X45" s="34">
        <v>0</v>
      </c>
      <c r="Y45" s="34">
        <v>0</v>
      </c>
      <c r="Z45" s="34">
        <v>0</v>
      </c>
      <c r="AA45" s="34">
        <v>6</v>
      </c>
      <c r="AB45" s="34">
        <v>2</v>
      </c>
      <c r="AC45" s="34">
        <v>8</v>
      </c>
      <c r="AD45" s="34">
        <v>2</v>
      </c>
      <c r="AE45" s="34">
        <v>0</v>
      </c>
      <c r="AF45" s="34">
        <v>1</v>
      </c>
      <c r="AG45" s="34">
        <v>2</v>
      </c>
      <c r="AH45" s="34">
        <v>0</v>
      </c>
      <c r="AI45" s="34">
        <v>4</v>
      </c>
      <c r="AJ45" s="34">
        <v>0</v>
      </c>
      <c r="AK45" s="34">
        <v>0</v>
      </c>
      <c r="AL45" s="34">
        <v>0</v>
      </c>
      <c r="AM45" s="34">
        <v>0</v>
      </c>
      <c r="AN45" s="34">
        <v>5</v>
      </c>
      <c r="AO45" s="34">
        <v>4</v>
      </c>
      <c r="AP45" s="34">
        <v>9</v>
      </c>
      <c r="AQ45" s="34">
        <v>0</v>
      </c>
      <c r="AR45" s="34">
        <v>0</v>
      </c>
      <c r="AS45" s="34">
        <v>1</v>
      </c>
      <c r="AT45" s="34">
        <v>1</v>
      </c>
      <c r="AU45" s="34">
        <v>0</v>
      </c>
      <c r="AV45" s="34">
        <v>4</v>
      </c>
      <c r="AW45" s="34">
        <v>0</v>
      </c>
      <c r="AX45" s="34">
        <v>0</v>
      </c>
      <c r="AY45" s="34">
        <v>0</v>
      </c>
      <c r="AZ45" s="34">
        <v>0</v>
      </c>
      <c r="BA45" s="34">
        <v>2</v>
      </c>
      <c r="BB45" s="34">
        <v>4</v>
      </c>
      <c r="BC45" s="34">
        <v>6</v>
      </c>
      <c r="BD45" s="34">
        <v>1</v>
      </c>
      <c r="BE45" s="34">
        <v>0</v>
      </c>
      <c r="BF45" s="34">
        <v>0</v>
      </c>
      <c r="BG45" s="34">
        <v>1</v>
      </c>
      <c r="BH45" s="34">
        <v>0</v>
      </c>
      <c r="BI45" s="34">
        <v>5</v>
      </c>
      <c r="BM45" s="34">
        <v>0</v>
      </c>
      <c r="BN45" s="34">
        <v>2</v>
      </c>
      <c r="BO45" s="34">
        <v>5</v>
      </c>
      <c r="BP45" s="34">
        <v>7</v>
      </c>
      <c r="BQ45" s="111">
        <v>1</v>
      </c>
      <c r="BR45" s="111">
        <v>0</v>
      </c>
      <c r="BS45" s="111">
        <v>0</v>
      </c>
      <c r="BT45" s="111">
        <v>2</v>
      </c>
      <c r="BU45" s="111">
        <v>0</v>
      </c>
      <c r="BV45" s="111">
        <v>3</v>
      </c>
      <c r="BW45" s="111">
        <v>0</v>
      </c>
      <c r="BX45" s="111">
        <v>0</v>
      </c>
      <c r="BY45" s="112">
        <v>3</v>
      </c>
      <c r="BZ45" s="112">
        <v>3</v>
      </c>
      <c r="CA45" s="112">
        <v>6</v>
      </c>
    </row>
    <row r="46" spans="1:79" x14ac:dyDescent="0.25">
      <c r="C46" s="34" t="s">
        <v>90</v>
      </c>
      <c r="D46" s="34">
        <v>23</v>
      </c>
      <c r="E46" s="34">
        <v>19</v>
      </c>
      <c r="F46" s="34">
        <v>10</v>
      </c>
      <c r="G46" s="34">
        <v>40</v>
      </c>
      <c r="H46" s="34">
        <v>4</v>
      </c>
      <c r="I46" s="34">
        <v>62</v>
      </c>
      <c r="J46" s="34">
        <v>0</v>
      </c>
      <c r="K46" s="34">
        <v>0</v>
      </c>
      <c r="L46" s="34">
        <v>0</v>
      </c>
      <c r="M46" s="34">
        <v>1</v>
      </c>
      <c r="N46" s="34">
        <v>73</v>
      </c>
      <c r="O46" s="34">
        <v>86</v>
      </c>
      <c r="P46" s="34">
        <v>159</v>
      </c>
      <c r="Q46" s="34">
        <v>23</v>
      </c>
      <c r="R46" s="34">
        <v>15</v>
      </c>
      <c r="S46" s="34">
        <v>19</v>
      </c>
      <c r="T46" s="34">
        <v>53</v>
      </c>
      <c r="U46" s="34">
        <v>7</v>
      </c>
      <c r="V46" s="34">
        <v>64</v>
      </c>
      <c r="W46" s="34">
        <v>0</v>
      </c>
      <c r="X46" s="34">
        <v>0</v>
      </c>
      <c r="Y46" s="34">
        <v>0</v>
      </c>
      <c r="Z46" s="34">
        <v>0</v>
      </c>
      <c r="AA46" s="34">
        <v>95</v>
      </c>
      <c r="AB46" s="34">
        <v>86</v>
      </c>
      <c r="AC46" s="34">
        <v>181</v>
      </c>
      <c r="AD46" s="34">
        <v>39</v>
      </c>
      <c r="AE46" s="34">
        <v>20</v>
      </c>
      <c r="AF46" s="34">
        <v>13</v>
      </c>
      <c r="AG46" s="34">
        <v>43</v>
      </c>
      <c r="AH46" s="34">
        <v>9</v>
      </c>
      <c r="AI46" s="34">
        <v>69</v>
      </c>
      <c r="AJ46" s="34">
        <v>0</v>
      </c>
      <c r="AK46" s="34">
        <v>0</v>
      </c>
      <c r="AL46" s="34">
        <v>0</v>
      </c>
      <c r="AM46" s="34">
        <v>0</v>
      </c>
      <c r="AN46" s="34">
        <v>95</v>
      </c>
      <c r="AO46" s="34">
        <v>98</v>
      </c>
      <c r="AP46" s="34">
        <v>193</v>
      </c>
      <c r="AQ46" s="34">
        <v>21</v>
      </c>
      <c r="AR46" s="34">
        <v>14</v>
      </c>
      <c r="AS46" s="34">
        <v>7</v>
      </c>
      <c r="AT46" s="34">
        <v>41</v>
      </c>
      <c r="AU46" s="34">
        <v>2</v>
      </c>
      <c r="AV46" s="34">
        <v>63</v>
      </c>
      <c r="AW46" s="34">
        <v>0</v>
      </c>
      <c r="AX46" s="34">
        <v>0</v>
      </c>
      <c r="AY46" s="34">
        <v>0</v>
      </c>
      <c r="AZ46" s="34">
        <v>0</v>
      </c>
      <c r="BA46" s="34">
        <v>69</v>
      </c>
      <c r="BB46" s="34">
        <v>79</v>
      </c>
      <c r="BC46" s="34">
        <v>148</v>
      </c>
      <c r="BD46" s="34">
        <v>24</v>
      </c>
      <c r="BE46" s="34">
        <v>12</v>
      </c>
      <c r="BF46" s="34">
        <v>10</v>
      </c>
      <c r="BG46" s="34">
        <v>39</v>
      </c>
      <c r="BH46" s="34">
        <v>3</v>
      </c>
      <c r="BI46" s="34">
        <v>56</v>
      </c>
      <c r="BM46" s="34">
        <v>0</v>
      </c>
      <c r="BN46" s="34">
        <v>73</v>
      </c>
      <c r="BO46" s="34">
        <v>71</v>
      </c>
      <c r="BP46" s="34">
        <v>144</v>
      </c>
      <c r="BQ46" s="111">
        <v>21</v>
      </c>
      <c r="BR46" s="111">
        <v>13</v>
      </c>
      <c r="BS46" s="111">
        <v>6</v>
      </c>
      <c r="BT46" s="111">
        <v>51</v>
      </c>
      <c r="BU46" s="111">
        <v>2</v>
      </c>
      <c r="BV46" s="111">
        <v>50</v>
      </c>
      <c r="BW46" s="111">
        <v>0</v>
      </c>
      <c r="BX46" s="111">
        <v>0</v>
      </c>
      <c r="BY46" s="112">
        <v>78</v>
      </c>
      <c r="BZ46" s="112">
        <v>65</v>
      </c>
      <c r="CA46" s="112">
        <v>143</v>
      </c>
    </row>
    <row r="47" spans="1:79" x14ac:dyDescent="0.25">
      <c r="B47" s="34" t="s">
        <v>49</v>
      </c>
      <c r="C47" s="34" t="s">
        <v>50</v>
      </c>
      <c r="D47" s="34">
        <v>1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1</v>
      </c>
      <c r="O47" s="34">
        <v>0</v>
      </c>
      <c r="P47" s="34">
        <v>1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1</v>
      </c>
      <c r="AE47" s="34">
        <v>1</v>
      </c>
      <c r="AF47" s="34">
        <v>0</v>
      </c>
      <c r="AG47" s="34">
        <v>0</v>
      </c>
      <c r="AH47" s="34">
        <v>0</v>
      </c>
      <c r="AI47" s="34">
        <v>1</v>
      </c>
      <c r="AJ47" s="34">
        <v>0</v>
      </c>
      <c r="AK47" s="34">
        <v>0</v>
      </c>
      <c r="AL47" s="34">
        <v>0</v>
      </c>
      <c r="AM47" s="34">
        <v>0</v>
      </c>
      <c r="AN47" s="34">
        <v>1</v>
      </c>
      <c r="AO47" s="34">
        <v>2</v>
      </c>
      <c r="AP47" s="34">
        <v>3</v>
      </c>
      <c r="AQ47" s="34">
        <v>0</v>
      </c>
      <c r="AR47" s="34">
        <v>0</v>
      </c>
      <c r="AS47" s="34">
        <v>1</v>
      </c>
      <c r="AT47" s="34">
        <v>1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2</v>
      </c>
      <c r="BB47" s="34">
        <v>0</v>
      </c>
      <c r="BC47" s="34">
        <v>2</v>
      </c>
      <c r="BD47" s="34">
        <v>0</v>
      </c>
      <c r="BE47" s="34">
        <v>0</v>
      </c>
      <c r="BF47" s="34">
        <v>0</v>
      </c>
      <c r="BG47" s="34">
        <v>1</v>
      </c>
      <c r="BH47" s="34">
        <v>1</v>
      </c>
      <c r="BI47" s="34">
        <v>0</v>
      </c>
      <c r="BM47" s="34">
        <v>0</v>
      </c>
      <c r="BN47" s="34">
        <v>1</v>
      </c>
      <c r="BO47" s="34">
        <v>1</v>
      </c>
      <c r="BP47" s="34">
        <v>2</v>
      </c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</row>
    <row r="48" spans="1:79" x14ac:dyDescent="0.25">
      <c r="B48" s="34" t="s">
        <v>51</v>
      </c>
      <c r="C48" s="34" t="s">
        <v>51</v>
      </c>
      <c r="D48" s="34">
        <v>0</v>
      </c>
      <c r="E48" s="34">
        <v>2</v>
      </c>
      <c r="F48" s="34">
        <v>0</v>
      </c>
      <c r="G48" s="34">
        <v>0</v>
      </c>
      <c r="H48" s="34">
        <v>0</v>
      </c>
      <c r="I48" s="34">
        <v>1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3</v>
      </c>
      <c r="P48" s="34">
        <v>3</v>
      </c>
      <c r="Q48" s="34">
        <v>0</v>
      </c>
      <c r="R48" s="34">
        <v>0</v>
      </c>
      <c r="S48" s="34">
        <v>0</v>
      </c>
      <c r="T48" s="34">
        <v>1</v>
      </c>
      <c r="U48" s="34">
        <v>1</v>
      </c>
      <c r="V48" s="34">
        <v>1</v>
      </c>
      <c r="W48" s="34">
        <v>0</v>
      </c>
      <c r="X48" s="34">
        <v>0</v>
      </c>
      <c r="Y48" s="34">
        <v>0</v>
      </c>
      <c r="Z48" s="34">
        <v>0</v>
      </c>
      <c r="AA48" s="34">
        <v>1</v>
      </c>
      <c r="AB48" s="34">
        <v>2</v>
      </c>
      <c r="AC48" s="34">
        <v>3</v>
      </c>
      <c r="AD48" s="34">
        <v>0</v>
      </c>
      <c r="AE48" s="34">
        <v>0</v>
      </c>
      <c r="AF48" s="34">
        <v>0</v>
      </c>
      <c r="AG48" s="34">
        <v>1</v>
      </c>
      <c r="AH48" s="34">
        <v>0</v>
      </c>
      <c r="AI48" s="34">
        <v>1</v>
      </c>
      <c r="AJ48" s="34">
        <v>0</v>
      </c>
      <c r="AK48" s="34">
        <v>0</v>
      </c>
      <c r="AL48" s="34">
        <v>0</v>
      </c>
      <c r="AM48" s="34">
        <v>0</v>
      </c>
      <c r="AN48" s="34">
        <v>1</v>
      </c>
      <c r="AO48" s="34">
        <v>1</v>
      </c>
      <c r="AP48" s="34">
        <v>2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3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3</v>
      </c>
      <c r="BC48" s="34">
        <v>3</v>
      </c>
      <c r="BD48" s="34">
        <v>0</v>
      </c>
      <c r="BE48" s="34">
        <v>0</v>
      </c>
      <c r="BF48" s="34">
        <v>0</v>
      </c>
      <c r="BG48" s="34">
        <v>1</v>
      </c>
      <c r="BH48" s="34">
        <v>0</v>
      </c>
      <c r="BI48" s="34">
        <v>2</v>
      </c>
      <c r="BM48" s="34">
        <v>0</v>
      </c>
      <c r="BN48" s="34">
        <v>1</v>
      </c>
      <c r="BO48" s="34">
        <v>2</v>
      </c>
      <c r="BP48" s="34">
        <v>3</v>
      </c>
      <c r="BQ48" s="111">
        <v>0</v>
      </c>
      <c r="BR48" s="111">
        <v>1</v>
      </c>
      <c r="BS48" s="111">
        <v>0</v>
      </c>
      <c r="BT48" s="111">
        <v>1</v>
      </c>
      <c r="BU48" s="111">
        <v>0</v>
      </c>
      <c r="BV48" s="111">
        <v>3</v>
      </c>
      <c r="BW48" s="111">
        <v>0</v>
      </c>
      <c r="BX48" s="111">
        <v>0</v>
      </c>
      <c r="BY48" s="112">
        <v>1</v>
      </c>
      <c r="BZ48" s="112">
        <v>4</v>
      </c>
      <c r="CA48" s="112">
        <v>5</v>
      </c>
    </row>
    <row r="49" spans="1:79" s="113" customFormat="1" x14ac:dyDescent="0.25">
      <c r="A49" s="34"/>
      <c r="B49" s="34" t="s">
        <v>21</v>
      </c>
      <c r="C49" s="34" t="s">
        <v>21</v>
      </c>
      <c r="D49" s="34">
        <v>0</v>
      </c>
      <c r="E49" s="34">
        <v>1</v>
      </c>
      <c r="F49" s="34">
        <v>1</v>
      </c>
      <c r="G49" s="34">
        <v>1</v>
      </c>
      <c r="H49" s="34">
        <v>1</v>
      </c>
      <c r="I49" s="34">
        <v>1</v>
      </c>
      <c r="J49" s="34">
        <v>0</v>
      </c>
      <c r="K49" s="34">
        <v>0</v>
      </c>
      <c r="L49" s="34">
        <v>0</v>
      </c>
      <c r="M49" s="34">
        <v>0</v>
      </c>
      <c r="N49" s="34">
        <v>2</v>
      </c>
      <c r="O49" s="34">
        <v>3</v>
      </c>
      <c r="P49" s="34">
        <v>5</v>
      </c>
      <c r="Q49" s="34">
        <v>0</v>
      </c>
      <c r="R49" s="34">
        <v>0</v>
      </c>
      <c r="S49" s="34">
        <v>0</v>
      </c>
      <c r="T49" s="34">
        <v>1</v>
      </c>
      <c r="U49" s="34">
        <v>0</v>
      </c>
      <c r="V49" s="34">
        <v>1</v>
      </c>
      <c r="W49" s="34">
        <v>0</v>
      </c>
      <c r="X49" s="34">
        <v>0</v>
      </c>
      <c r="Y49" s="34">
        <v>0</v>
      </c>
      <c r="Z49" s="34">
        <v>0</v>
      </c>
      <c r="AA49" s="34">
        <v>1</v>
      </c>
      <c r="AB49" s="34">
        <v>1</v>
      </c>
      <c r="AC49" s="34">
        <v>2</v>
      </c>
      <c r="AD49" s="34">
        <v>0</v>
      </c>
      <c r="AE49" s="34">
        <v>1</v>
      </c>
      <c r="AF49" s="34">
        <v>1</v>
      </c>
      <c r="AG49" s="34">
        <v>2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3</v>
      </c>
      <c r="AO49" s="34">
        <v>1</v>
      </c>
      <c r="AP49" s="34">
        <v>4</v>
      </c>
      <c r="AQ49" s="34">
        <v>1</v>
      </c>
      <c r="AR49" s="34">
        <v>0</v>
      </c>
      <c r="AS49" s="34">
        <v>0</v>
      </c>
      <c r="AT49" s="34">
        <v>1</v>
      </c>
      <c r="AU49" s="34">
        <v>0</v>
      </c>
      <c r="AV49" s="34">
        <v>1</v>
      </c>
      <c r="AW49" s="34">
        <v>0</v>
      </c>
      <c r="AX49" s="34">
        <v>0</v>
      </c>
      <c r="AY49" s="34">
        <v>0</v>
      </c>
      <c r="AZ49" s="34">
        <v>0</v>
      </c>
      <c r="BA49" s="34">
        <v>2</v>
      </c>
      <c r="BB49" s="34">
        <v>1</v>
      </c>
      <c r="BC49" s="34">
        <v>3</v>
      </c>
      <c r="BD49" s="113">
        <v>0</v>
      </c>
      <c r="BE49" s="113">
        <v>0</v>
      </c>
      <c r="BF49" s="113">
        <v>0</v>
      </c>
      <c r="BG49" s="113">
        <v>0</v>
      </c>
      <c r="BH49" s="113">
        <v>0</v>
      </c>
      <c r="BI49" s="113">
        <v>2</v>
      </c>
      <c r="BM49" s="113">
        <v>0</v>
      </c>
      <c r="BN49" s="113">
        <v>0</v>
      </c>
      <c r="BO49" s="113">
        <v>2</v>
      </c>
      <c r="BP49" s="113">
        <v>2</v>
      </c>
      <c r="BQ49" s="111">
        <v>1</v>
      </c>
      <c r="BR49" s="111">
        <v>0</v>
      </c>
      <c r="BS49" s="111">
        <v>0</v>
      </c>
      <c r="BT49" s="111">
        <v>0</v>
      </c>
      <c r="BU49" s="111">
        <v>0</v>
      </c>
      <c r="BV49" s="111">
        <v>2</v>
      </c>
      <c r="BW49" s="111">
        <v>0</v>
      </c>
      <c r="BX49" s="111">
        <v>0</v>
      </c>
      <c r="BY49" s="112">
        <v>1</v>
      </c>
      <c r="BZ49" s="112">
        <v>2</v>
      </c>
      <c r="CA49" s="112">
        <v>3</v>
      </c>
    </row>
    <row r="50" spans="1:79" x14ac:dyDescent="0.25">
      <c r="B50" s="34" t="s">
        <v>8</v>
      </c>
      <c r="C50" s="34" t="s">
        <v>8</v>
      </c>
      <c r="D50" s="34">
        <v>40</v>
      </c>
      <c r="E50" s="34">
        <v>1</v>
      </c>
      <c r="F50" s="34">
        <v>97</v>
      </c>
      <c r="G50" s="34">
        <v>34</v>
      </c>
      <c r="H50" s="34">
        <v>3</v>
      </c>
      <c r="I50" s="34">
        <v>3</v>
      </c>
      <c r="J50" s="34">
        <v>0</v>
      </c>
      <c r="K50" s="34">
        <v>0</v>
      </c>
      <c r="L50" s="34">
        <v>0</v>
      </c>
      <c r="M50" s="34">
        <v>0</v>
      </c>
      <c r="N50" s="34">
        <v>171</v>
      </c>
      <c r="O50" s="34">
        <v>7</v>
      </c>
      <c r="P50" s="34">
        <v>178</v>
      </c>
      <c r="Q50" s="34">
        <v>32</v>
      </c>
      <c r="R50" s="34">
        <v>1</v>
      </c>
      <c r="S50" s="34">
        <v>126</v>
      </c>
      <c r="T50" s="34">
        <v>40</v>
      </c>
      <c r="U50" s="34">
        <v>4</v>
      </c>
      <c r="V50" s="34">
        <v>4</v>
      </c>
      <c r="W50" s="34">
        <v>0</v>
      </c>
      <c r="X50" s="34">
        <v>0</v>
      </c>
      <c r="Y50" s="34">
        <v>0</v>
      </c>
      <c r="Z50" s="34">
        <v>0</v>
      </c>
      <c r="AA50" s="34">
        <v>198</v>
      </c>
      <c r="AB50" s="34">
        <v>9</v>
      </c>
      <c r="AC50" s="34">
        <v>207</v>
      </c>
      <c r="AD50" s="34">
        <v>32</v>
      </c>
      <c r="AE50" s="34">
        <v>10</v>
      </c>
      <c r="AF50" s="34">
        <v>43</v>
      </c>
      <c r="AG50" s="34">
        <v>24</v>
      </c>
      <c r="AH50" s="34">
        <v>8</v>
      </c>
      <c r="AI50" s="34">
        <v>9</v>
      </c>
      <c r="AJ50" s="34">
        <v>0</v>
      </c>
      <c r="AK50" s="34">
        <v>0</v>
      </c>
      <c r="AL50" s="34">
        <v>1</v>
      </c>
      <c r="AM50" s="34">
        <v>0</v>
      </c>
      <c r="AN50" s="34">
        <v>99</v>
      </c>
      <c r="AO50" s="34">
        <v>28</v>
      </c>
      <c r="AP50" s="34">
        <v>127</v>
      </c>
      <c r="AQ50" s="34">
        <v>24</v>
      </c>
      <c r="AR50" s="34">
        <v>6</v>
      </c>
      <c r="AS50" s="34">
        <v>62</v>
      </c>
      <c r="AT50" s="34">
        <v>27</v>
      </c>
      <c r="AU50" s="34">
        <v>7</v>
      </c>
      <c r="AV50" s="34">
        <v>2</v>
      </c>
      <c r="AW50" s="34">
        <v>0</v>
      </c>
      <c r="AX50" s="34">
        <v>0</v>
      </c>
      <c r="AY50" s="34">
        <v>0</v>
      </c>
      <c r="AZ50" s="34">
        <v>0</v>
      </c>
      <c r="BA50" s="34">
        <v>113</v>
      </c>
      <c r="BB50" s="34">
        <v>15</v>
      </c>
      <c r="BC50" s="34">
        <v>128</v>
      </c>
      <c r="BD50" s="34">
        <v>35</v>
      </c>
      <c r="BE50" s="34">
        <v>2</v>
      </c>
      <c r="BF50" s="34">
        <v>68</v>
      </c>
      <c r="BG50" s="34">
        <v>18</v>
      </c>
      <c r="BH50" s="34">
        <v>3</v>
      </c>
      <c r="BI50" s="34">
        <v>5</v>
      </c>
      <c r="BM50" s="34">
        <v>0</v>
      </c>
      <c r="BN50" s="34">
        <v>121</v>
      </c>
      <c r="BO50" s="34">
        <v>10</v>
      </c>
      <c r="BP50" s="34">
        <v>131</v>
      </c>
      <c r="BQ50" s="112">
        <v>31</v>
      </c>
      <c r="BR50" s="112">
        <v>4</v>
      </c>
      <c r="BS50" s="112">
        <v>64</v>
      </c>
      <c r="BT50" s="112">
        <v>8</v>
      </c>
      <c r="BU50" s="112">
        <v>4</v>
      </c>
      <c r="BV50" s="112">
        <v>2</v>
      </c>
      <c r="BW50" s="112">
        <v>0</v>
      </c>
      <c r="BX50" s="112">
        <v>0</v>
      </c>
      <c r="BY50" s="112">
        <v>103</v>
      </c>
      <c r="BZ50" s="112">
        <v>10</v>
      </c>
      <c r="CA50" s="112">
        <v>113</v>
      </c>
    </row>
    <row r="51" spans="1:79" s="62" customFormat="1" x14ac:dyDescent="0.25">
      <c r="A51" s="62" t="s">
        <v>102</v>
      </c>
      <c r="D51" s="62">
        <f t="shared" ref="D51:AI51" si="0">SUM(D5:D50)-D8-D12-D16-D20-D27-D34-D46</f>
        <v>217</v>
      </c>
      <c r="E51" s="62">
        <f t="shared" si="0"/>
        <v>90</v>
      </c>
      <c r="F51" s="62">
        <f t="shared" si="0"/>
        <v>289</v>
      </c>
      <c r="G51" s="62">
        <f t="shared" si="0"/>
        <v>461</v>
      </c>
      <c r="H51" s="62">
        <f t="shared" si="0"/>
        <v>46</v>
      </c>
      <c r="I51" s="62">
        <f t="shared" si="0"/>
        <v>288</v>
      </c>
      <c r="J51" s="62">
        <f t="shared" si="0"/>
        <v>0</v>
      </c>
      <c r="K51" s="62">
        <f t="shared" si="0"/>
        <v>1</v>
      </c>
      <c r="L51" s="62">
        <f t="shared" si="0"/>
        <v>0</v>
      </c>
      <c r="M51" s="62">
        <f t="shared" si="0"/>
        <v>4</v>
      </c>
      <c r="N51" s="62">
        <f t="shared" si="0"/>
        <v>968</v>
      </c>
      <c r="O51" s="62">
        <f t="shared" si="0"/>
        <v>428</v>
      </c>
      <c r="P51" s="62">
        <f t="shared" si="0"/>
        <v>1396</v>
      </c>
      <c r="Q51" s="62">
        <f t="shared" si="0"/>
        <v>168</v>
      </c>
      <c r="R51" s="62">
        <f t="shared" si="0"/>
        <v>78</v>
      </c>
      <c r="S51" s="62">
        <f t="shared" si="0"/>
        <v>312</v>
      </c>
      <c r="T51" s="62">
        <f t="shared" si="0"/>
        <v>467</v>
      </c>
      <c r="U51" s="62">
        <f t="shared" si="0"/>
        <v>58</v>
      </c>
      <c r="V51" s="62">
        <f t="shared" si="0"/>
        <v>300</v>
      </c>
      <c r="W51" s="62">
        <f t="shared" si="0"/>
        <v>0</v>
      </c>
      <c r="X51" s="62">
        <f t="shared" si="0"/>
        <v>0</v>
      </c>
      <c r="Y51" s="62">
        <f t="shared" si="0"/>
        <v>0</v>
      </c>
      <c r="Z51" s="62">
        <f t="shared" si="0"/>
        <v>0</v>
      </c>
      <c r="AA51" s="62">
        <f t="shared" si="0"/>
        <v>947</v>
      </c>
      <c r="AB51" s="62">
        <f t="shared" si="0"/>
        <v>436</v>
      </c>
      <c r="AC51" s="62">
        <f t="shared" si="0"/>
        <v>1383</v>
      </c>
      <c r="AD51" s="62">
        <f t="shared" si="0"/>
        <v>228</v>
      </c>
      <c r="AE51" s="62">
        <f t="shared" si="0"/>
        <v>98</v>
      </c>
      <c r="AF51" s="62">
        <f t="shared" si="0"/>
        <v>165</v>
      </c>
      <c r="AG51" s="62">
        <f t="shared" si="0"/>
        <v>388</v>
      </c>
      <c r="AH51" s="62">
        <f t="shared" si="0"/>
        <v>46</v>
      </c>
      <c r="AI51" s="62">
        <f t="shared" si="0"/>
        <v>309</v>
      </c>
      <c r="AJ51" s="62">
        <f t="shared" ref="AJ51:BO51" si="1">SUM(AJ5:AJ50)-AJ8-AJ12-AJ16-AJ20-AJ27-AJ34-AJ46</f>
        <v>0</v>
      </c>
      <c r="AK51" s="62">
        <f t="shared" si="1"/>
        <v>0</v>
      </c>
      <c r="AL51" s="62">
        <f t="shared" si="1"/>
        <v>1</v>
      </c>
      <c r="AM51" s="62">
        <f t="shared" si="1"/>
        <v>0</v>
      </c>
      <c r="AN51" s="62">
        <f t="shared" si="1"/>
        <v>781</v>
      </c>
      <c r="AO51" s="62">
        <f t="shared" si="1"/>
        <v>454</v>
      </c>
      <c r="AP51" s="62">
        <f t="shared" si="1"/>
        <v>1235</v>
      </c>
      <c r="AQ51" s="62">
        <f t="shared" si="1"/>
        <v>166</v>
      </c>
      <c r="AR51" s="62">
        <f t="shared" si="1"/>
        <v>73</v>
      </c>
      <c r="AS51" s="62">
        <f t="shared" si="1"/>
        <v>181</v>
      </c>
      <c r="AT51" s="62">
        <f t="shared" si="1"/>
        <v>356</v>
      </c>
      <c r="AU51" s="62">
        <f t="shared" si="1"/>
        <v>29</v>
      </c>
      <c r="AV51" s="62">
        <f t="shared" si="1"/>
        <v>261</v>
      </c>
      <c r="AW51" s="62">
        <f t="shared" si="1"/>
        <v>0</v>
      </c>
      <c r="AX51" s="62">
        <f t="shared" si="1"/>
        <v>0</v>
      </c>
      <c r="AY51" s="62">
        <f t="shared" si="1"/>
        <v>0</v>
      </c>
      <c r="AZ51" s="62">
        <f t="shared" si="1"/>
        <v>1</v>
      </c>
      <c r="BA51" s="62">
        <f t="shared" si="1"/>
        <v>703</v>
      </c>
      <c r="BB51" s="62">
        <f t="shared" si="1"/>
        <v>364</v>
      </c>
      <c r="BC51" s="62">
        <f t="shared" si="1"/>
        <v>1067</v>
      </c>
      <c r="BD51" s="62">
        <f t="shared" si="1"/>
        <v>190</v>
      </c>
      <c r="BE51" s="62">
        <f t="shared" si="1"/>
        <v>68</v>
      </c>
      <c r="BF51" s="62">
        <f t="shared" si="1"/>
        <v>181</v>
      </c>
      <c r="BG51" s="62">
        <f t="shared" si="1"/>
        <v>371</v>
      </c>
      <c r="BH51" s="62">
        <f t="shared" si="1"/>
        <v>34</v>
      </c>
      <c r="BI51" s="62">
        <f t="shared" si="1"/>
        <v>274</v>
      </c>
      <c r="BJ51" s="62">
        <f t="shared" si="1"/>
        <v>0</v>
      </c>
      <c r="BK51" s="62">
        <f t="shared" si="1"/>
        <v>0</v>
      </c>
      <c r="BL51" s="62">
        <f t="shared" si="1"/>
        <v>0</v>
      </c>
      <c r="BM51" s="62">
        <f t="shared" si="1"/>
        <v>0</v>
      </c>
      <c r="BN51" s="62">
        <f t="shared" si="1"/>
        <v>742</v>
      </c>
      <c r="BO51" s="62">
        <f t="shared" si="1"/>
        <v>376</v>
      </c>
      <c r="BP51" s="62">
        <f t="shared" ref="BP51" si="2">SUM(BP5:BP50)-BP8-BP12-BP16-BP20-BP27-BP34-BP46</f>
        <v>1118</v>
      </c>
      <c r="BQ51" s="170">
        <f>SUM(BQ5:BQ50)-BQ8-BQ12-BQ16-BQ20-BQ27-BQ34-BQ46</f>
        <v>178</v>
      </c>
      <c r="BR51" s="170">
        <f t="shared" ref="BR51:BX51" si="3">SUM(BR5:BR50)-BR8-BR12-BR16-BR20-BR27-BR34-BR46</f>
        <v>66</v>
      </c>
      <c r="BS51" s="170">
        <f t="shared" si="3"/>
        <v>178</v>
      </c>
      <c r="BT51" s="170">
        <f t="shared" si="3"/>
        <v>425</v>
      </c>
      <c r="BU51" s="170">
        <f t="shared" si="3"/>
        <v>37</v>
      </c>
      <c r="BV51" s="170">
        <f t="shared" si="3"/>
        <v>265</v>
      </c>
      <c r="BW51" s="170">
        <f t="shared" si="3"/>
        <v>0</v>
      </c>
      <c r="BX51" s="170">
        <f t="shared" si="3"/>
        <v>2</v>
      </c>
      <c r="BY51" s="170">
        <f>SUM(BY5:BY50)-BY8-BY12-BY16-BY20-BY27-BY34-BY46</f>
        <v>781</v>
      </c>
      <c r="BZ51" s="170">
        <f>SUM(BZ5:BZ50)-BZ8-BZ12-BZ16-BZ20-BZ27-BZ34-BZ46</f>
        <v>370</v>
      </c>
      <c r="CA51" s="170">
        <f>SUM(CA5:CA50)-CA8-CA12-CA16-CA20-CA27-CA34-CA46</f>
        <v>1151</v>
      </c>
    </row>
    <row r="52" spans="1:79" x14ac:dyDescent="0.25">
      <c r="A52" s="34" t="s">
        <v>52</v>
      </c>
      <c r="B52" s="34" t="s">
        <v>53</v>
      </c>
      <c r="C52" s="34" t="s">
        <v>54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2</v>
      </c>
      <c r="AT52" s="34">
        <v>9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11</v>
      </c>
      <c r="BB52" s="34">
        <v>0</v>
      </c>
      <c r="BC52" s="34">
        <v>11</v>
      </c>
      <c r="BD52" s="34">
        <v>0</v>
      </c>
      <c r="BE52" s="34">
        <v>0</v>
      </c>
      <c r="BF52" s="34">
        <v>0</v>
      </c>
      <c r="BG52" s="34">
        <v>11</v>
      </c>
      <c r="BH52" s="34">
        <v>0</v>
      </c>
      <c r="BI52" s="34">
        <v>0</v>
      </c>
      <c r="BM52" s="34">
        <v>0</v>
      </c>
      <c r="BN52" s="34">
        <v>11</v>
      </c>
      <c r="BO52" s="34">
        <v>0</v>
      </c>
      <c r="BP52" s="34">
        <v>11</v>
      </c>
      <c r="BQ52" s="111">
        <v>2</v>
      </c>
      <c r="BR52" s="111">
        <v>0</v>
      </c>
      <c r="BS52" s="111">
        <v>1</v>
      </c>
      <c r="BT52" s="111">
        <v>9</v>
      </c>
      <c r="BU52" s="111">
        <v>0</v>
      </c>
      <c r="BV52" s="111">
        <v>0</v>
      </c>
      <c r="BW52" s="111">
        <v>0</v>
      </c>
      <c r="BX52" s="111">
        <v>0</v>
      </c>
      <c r="BY52" s="112">
        <v>12</v>
      </c>
      <c r="BZ52" s="112">
        <v>0</v>
      </c>
      <c r="CA52" s="112">
        <v>12</v>
      </c>
    </row>
    <row r="53" spans="1:79" x14ac:dyDescent="0.25">
      <c r="C53" s="34" t="s">
        <v>55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4</v>
      </c>
      <c r="AR53" s="34">
        <v>0</v>
      </c>
      <c r="AS53" s="34">
        <v>1</v>
      </c>
      <c r="AT53" s="34">
        <v>4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9</v>
      </c>
      <c r="BB53" s="34">
        <v>0</v>
      </c>
      <c r="BC53" s="34">
        <v>9</v>
      </c>
      <c r="BD53" s="34">
        <v>3</v>
      </c>
      <c r="BE53" s="34">
        <v>0</v>
      </c>
      <c r="BF53" s="34">
        <v>2</v>
      </c>
      <c r="BG53" s="34">
        <v>7</v>
      </c>
      <c r="BH53" s="34">
        <v>0</v>
      </c>
      <c r="BI53" s="34">
        <v>0</v>
      </c>
      <c r="BM53" s="34">
        <v>0</v>
      </c>
      <c r="BN53" s="34">
        <v>12</v>
      </c>
      <c r="BO53" s="34">
        <v>0</v>
      </c>
      <c r="BP53" s="34">
        <v>12</v>
      </c>
      <c r="BQ53" s="111">
        <v>3</v>
      </c>
      <c r="BR53" s="111">
        <v>0</v>
      </c>
      <c r="BS53" s="111">
        <v>1</v>
      </c>
      <c r="BT53" s="111">
        <v>9</v>
      </c>
      <c r="BU53" s="111">
        <v>0</v>
      </c>
      <c r="BV53" s="111">
        <v>0</v>
      </c>
      <c r="BW53" s="111">
        <v>0</v>
      </c>
      <c r="BX53" s="111">
        <v>0</v>
      </c>
      <c r="BY53" s="112">
        <v>13</v>
      </c>
      <c r="BZ53" s="112">
        <v>0</v>
      </c>
      <c r="CA53" s="112">
        <v>13</v>
      </c>
    </row>
    <row r="54" spans="1:79" x14ac:dyDescent="0.25">
      <c r="C54" s="34" t="s">
        <v>90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4</v>
      </c>
      <c r="AR54" s="34">
        <v>0</v>
      </c>
      <c r="AS54" s="34">
        <v>3</v>
      </c>
      <c r="AT54" s="34">
        <v>13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20</v>
      </c>
      <c r="BB54" s="34">
        <v>0</v>
      </c>
      <c r="BC54" s="34">
        <v>20</v>
      </c>
      <c r="BD54" s="34">
        <v>3</v>
      </c>
      <c r="BE54" s="34">
        <v>0</v>
      </c>
      <c r="BF54" s="34">
        <v>2</v>
      </c>
      <c r="BG54" s="34">
        <v>18</v>
      </c>
      <c r="BH54" s="34">
        <v>0</v>
      </c>
      <c r="BI54" s="34">
        <v>0</v>
      </c>
      <c r="BM54" s="34">
        <v>0</v>
      </c>
      <c r="BN54" s="34">
        <v>23</v>
      </c>
      <c r="BO54" s="34">
        <v>0</v>
      </c>
      <c r="BP54" s="34">
        <v>23</v>
      </c>
      <c r="BQ54" s="111">
        <v>5</v>
      </c>
      <c r="BR54" s="111">
        <v>0</v>
      </c>
      <c r="BS54" s="111">
        <v>2</v>
      </c>
      <c r="BT54" s="111">
        <v>18</v>
      </c>
      <c r="BU54" s="111">
        <v>0</v>
      </c>
      <c r="BV54" s="111">
        <v>0</v>
      </c>
      <c r="BW54" s="111">
        <v>0</v>
      </c>
      <c r="BX54" s="111">
        <v>0</v>
      </c>
      <c r="BY54" s="112">
        <v>25</v>
      </c>
      <c r="BZ54" s="112">
        <v>0</v>
      </c>
      <c r="CA54" s="112">
        <v>25</v>
      </c>
    </row>
    <row r="55" spans="1:79" x14ac:dyDescent="0.25">
      <c r="A55" s="34" t="s">
        <v>52</v>
      </c>
      <c r="B55" s="34" t="s">
        <v>56</v>
      </c>
      <c r="C55" s="34" t="s">
        <v>56</v>
      </c>
      <c r="D55" s="34">
        <v>0</v>
      </c>
      <c r="E55" s="34">
        <v>0</v>
      </c>
      <c r="F55" s="34">
        <v>1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1</v>
      </c>
      <c r="O55" s="34">
        <v>0</v>
      </c>
      <c r="P55" s="34">
        <v>1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1</v>
      </c>
      <c r="AR55" s="34">
        <v>0</v>
      </c>
      <c r="AS55" s="34">
        <v>0</v>
      </c>
      <c r="AT55" s="34">
        <v>1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2</v>
      </c>
      <c r="BB55" s="34">
        <v>0</v>
      </c>
      <c r="BC55" s="34">
        <v>2</v>
      </c>
      <c r="BD55" s="34">
        <v>0</v>
      </c>
      <c r="BE55" s="34">
        <v>0</v>
      </c>
      <c r="BF55" s="34">
        <v>0</v>
      </c>
      <c r="BG55" s="34">
        <v>2</v>
      </c>
      <c r="BH55" s="34">
        <v>0</v>
      </c>
      <c r="BI55" s="34">
        <v>0</v>
      </c>
      <c r="BM55" s="34">
        <v>0</v>
      </c>
      <c r="BN55" s="34">
        <v>2</v>
      </c>
      <c r="BO55" s="34">
        <v>0</v>
      </c>
      <c r="BP55" s="34">
        <v>2</v>
      </c>
      <c r="BQ55" s="112">
        <v>0</v>
      </c>
      <c r="BR55" s="112">
        <v>0</v>
      </c>
      <c r="BS55" s="112">
        <v>0</v>
      </c>
      <c r="BT55" s="112">
        <v>3</v>
      </c>
      <c r="BU55" s="112">
        <v>0</v>
      </c>
      <c r="BV55" s="112">
        <v>0</v>
      </c>
      <c r="BW55" s="112">
        <v>0</v>
      </c>
      <c r="BX55" s="112">
        <v>0</v>
      </c>
      <c r="BY55" s="112">
        <v>3</v>
      </c>
      <c r="BZ55" s="112">
        <v>0</v>
      </c>
      <c r="CA55" s="112">
        <v>3</v>
      </c>
    </row>
    <row r="56" spans="1:79" x14ac:dyDescent="0.25">
      <c r="B56" s="34" t="s">
        <v>21</v>
      </c>
      <c r="C56" s="34" t="s">
        <v>21</v>
      </c>
      <c r="D56" s="34">
        <v>0</v>
      </c>
      <c r="E56" s="34">
        <v>0</v>
      </c>
      <c r="F56" s="34">
        <v>1</v>
      </c>
      <c r="G56" s="34">
        <v>0</v>
      </c>
      <c r="H56" s="34">
        <v>0</v>
      </c>
      <c r="I56" s="34">
        <v>2</v>
      </c>
      <c r="J56" s="34">
        <v>0</v>
      </c>
      <c r="K56" s="34">
        <v>0</v>
      </c>
      <c r="L56" s="34">
        <v>0</v>
      </c>
      <c r="M56" s="34">
        <v>0</v>
      </c>
      <c r="N56" s="34">
        <v>1</v>
      </c>
      <c r="O56" s="34">
        <v>2</v>
      </c>
      <c r="P56" s="34">
        <v>3</v>
      </c>
      <c r="Q56" s="34">
        <v>0</v>
      </c>
      <c r="R56" s="34">
        <v>0</v>
      </c>
      <c r="S56" s="34">
        <v>2</v>
      </c>
      <c r="T56" s="34">
        <v>1</v>
      </c>
      <c r="U56" s="34">
        <v>0</v>
      </c>
      <c r="V56" s="34">
        <v>1</v>
      </c>
      <c r="W56" s="34">
        <v>0</v>
      </c>
      <c r="X56" s="34">
        <v>0</v>
      </c>
      <c r="Y56" s="34">
        <v>0</v>
      </c>
      <c r="Z56" s="34">
        <v>0</v>
      </c>
      <c r="AA56" s="34">
        <v>3</v>
      </c>
      <c r="AB56" s="34">
        <v>1</v>
      </c>
      <c r="AC56" s="34">
        <v>4</v>
      </c>
      <c r="AD56" s="34">
        <v>3</v>
      </c>
      <c r="AE56" s="34">
        <v>0</v>
      </c>
      <c r="AF56" s="34">
        <v>3</v>
      </c>
      <c r="AG56" s="34">
        <v>1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7</v>
      </c>
      <c r="AO56" s="34">
        <v>0</v>
      </c>
      <c r="AP56" s="34">
        <v>7</v>
      </c>
      <c r="AQ56" s="34">
        <v>1</v>
      </c>
      <c r="AR56" s="34">
        <v>0</v>
      </c>
      <c r="AS56" s="34">
        <v>1</v>
      </c>
      <c r="AT56" s="34">
        <v>2</v>
      </c>
      <c r="AU56" s="34">
        <v>0</v>
      </c>
      <c r="AV56" s="34">
        <v>2</v>
      </c>
      <c r="AW56" s="34">
        <v>0</v>
      </c>
      <c r="AX56" s="34">
        <v>0</v>
      </c>
      <c r="AY56" s="34">
        <v>0</v>
      </c>
      <c r="AZ56" s="34">
        <v>0</v>
      </c>
      <c r="BA56" s="34">
        <v>4</v>
      </c>
      <c r="BB56" s="34">
        <v>2</v>
      </c>
      <c r="BC56" s="34">
        <v>6</v>
      </c>
      <c r="BD56" s="34">
        <v>1</v>
      </c>
      <c r="BE56" s="34">
        <v>0</v>
      </c>
      <c r="BF56" s="34">
        <v>1</v>
      </c>
      <c r="BG56" s="34">
        <v>2</v>
      </c>
      <c r="BH56" s="34">
        <v>0</v>
      </c>
      <c r="BI56" s="34">
        <v>1</v>
      </c>
      <c r="BM56" s="34">
        <v>0</v>
      </c>
      <c r="BN56" s="34">
        <v>4</v>
      </c>
      <c r="BO56" s="34">
        <v>1</v>
      </c>
      <c r="BP56" s="34">
        <v>5</v>
      </c>
      <c r="BQ56" s="112">
        <v>1</v>
      </c>
      <c r="BR56" s="112">
        <v>3</v>
      </c>
      <c r="BS56" s="112">
        <v>0</v>
      </c>
      <c r="BT56" s="112">
        <v>0</v>
      </c>
      <c r="BU56" s="112">
        <v>0</v>
      </c>
      <c r="BV56" s="112">
        <v>1</v>
      </c>
      <c r="BW56" s="112">
        <v>0</v>
      </c>
      <c r="BX56" s="112">
        <v>0</v>
      </c>
      <c r="BY56" s="112">
        <v>4</v>
      </c>
      <c r="BZ56" s="112">
        <v>1</v>
      </c>
      <c r="CA56" s="112">
        <v>5</v>
      </c>
    </row>
    <row r="57" spans="1:79" x14ac:dyDescent="0.25">
      <c r="B57" s="34" t="s">
        <v>57</v>
      </c>
      <c r="C57" s="34" t="s">
        <v>58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1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1</v>
      </c>
      <c r="P57" s="34">
        <v>1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3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3</v>
      </c>
      <c r="BB57" s="34">
        <v>0</v>
      </c>
      <c r="BC57" s="34">
        <v>3</v>
      </c>
      <c r="BD57" s="34">
        <v>0</v>
      </c>
      <c r="BE57" s="34">
        <v>0</v>
      </c>
      <c r="BF57" s="34">
        <v>1</v>
      </c>
      <c r="BG57" s="34">
        <v>0</v>
      </c>
      <c r="BH57" s="34">
        <v>0</v>
      </c>
      <c r="BI57" s="34">
        <v>0</v>
      </c>
      <c r="BM57" s="34">
        <v>0</v>
      </c>
      <c r="BN57" s="34">
        <v>1</v>
      </c>
      <c r="BO57" s="34">
        <v>0</v>
      </c>
      <c r="BP57" s="34">
        <v>1</v>
      </c>
      <c r="BQ57" s="111">
        <v>0</v>
      </c>
      <c r="BR57" s="111">
        <v>0</v>
      </c>
      <c r="BS57" s="111">
        <v>0</v>
      </c>
      <c r="BT57" s="111">
        <v>2</v>
      </c>
      <c r="BU57" s="111">
        <v>0</v>
      </c>
      <c r="BV57" s="111">
        <v>0</v>
      </c>
      <c r="BW57" s="111">
        <v>0</v>
      </c>
      <c r="BX57" s="111">
        <v>0</v>
      </c>
      <c r="BY57" s="112">
        <v>2</v>
      </c>
      <c r="BZ57" s="112">
        <v>0</v>
      </c>
      <c r="CA57" s="112">
        <v>2</v>
      </c>
    </row>
    <row r="58" spans="1:79" x14ac:dyDescent="0.25">
      <c r="C58" s="34" t="s">
        <v>59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1</v>
      </c>
      <c r="AT58" s="34">
        <v>1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2</v>
      </c>
      <c r="BB58" s="34">
        <v>0</v>
      </c>
      <c r="BC58" s="34">
        <v>2</v>
      </c>
      <c r="BD58" s="34">
        <v>0</v>
      </c>
      <c r="BE58" s="34">
        <v>0</v>
      </c>
      <c r="BF58" s="34">
        <v>0</v>
      </c>
      <c r="BG58" s="34">
        <v>1</v>
      </c>
      <c r="BH58" s="34">
        <v>0</v>
      </c>
      <c r="BI58" s="34">
        <v>0</v>
      </c>
      <c r="BM58" s="34">
        <v>0</v>
      </c>
      <c r="BN58" s="34">
        <v>1</v>
      </c>
      <c r="BO58" s="34">
        <v>0</v>
      </c>
      <c r="BP58" s="34">
        <v>1</v>
      </c>
      <c r="BQ58" s="111">
        <v>0</v>
      </c>
      <c r="BR58" s="111">
        <v>0</v>
      </c>
      <c r="BS58" s="111">
        <v>0</v>
      </c>
      <c r="BT58" s="111">
        <v>1</v>
      </c>
      <c r="BU58" s="111">
        <v>0</v>
      </c>
      <c r="BV58" s="111">
        <v>0</v>
      </c>
      <c r="BW58" s="111">
        <v>0</v>
      </c>
      <c r="BX58" s="111">
        <v>0</v>
      </c>
      <c r="BY58" s="112">
        <v>1</v>
      </c>
      <c r="BZ58" s="112">
        <v>0</v>
      </c>
      <c r="CA58" s="112">
        <v>1</v>
      </c>
    </row>
    <row r="59" spans="1:79" x14ac:dyDescent="0.25">
      <c r="C59" s="34" t="s">
        <v>60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1</v>
      </c>
      <c r="AT59" s="34">
        <v>1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2</v>
      </c>
      <c r="BB59" s="34">
        <v>0</v>
      </c>
      <c r="BC59" s="34">
        <v>2</v>
      </c>
      <c r="BD59" s="34">
        <v>1</v>
      </c>
      <c r="BE59" s="34">
        <v>0</v>
      </c>
      <c r="BF59" s="34">
        <v>0</v>
      </c>
      <c r="BG59" s="34">
        <v>1</v>
      </c>
      <c r="BH59" s="34">
        <v>0</v>
      </c>
      <c r="BI59" s="34">
        <v>0</v>
      </c>
      <c r="BM59" s="34">
        <v>0</v>
      </c>
      <c r="BN59" s="34">
        <v>2</v>
      </c>
      <c r="BO59" s="34">
        <v>0</v>
      </c>
      <c r="BP59" s="34">
        <v>2</v>
      </c>
      <c r="BQ59" s="111">
        <v>0</v>
      </c>
      <c r="BR59" s="111">
        <v>0</v>
      </c>
      <c r="BS59" s="111">
        <v>6</v>
      </c>
      <c r="BT59" s="111">
        <v>8</v>
      </c>
      <c r="BU59" s="111">
        <v>0</v>
      </c>
      <c r="BV59" s="111">
        <v>0</v>
      </c>
      <c r="BW59" s="111">
        <v>0</v>
      </c>
      <c r="BX59" s="111">
        <v>0</v>
      </c>
      <c r="BY59" s="112">
        <v>14</v>
      </c>
      <c r="BZ59" s="112">
        <v>0</v>
      </c>
      <c r="CA59" s="112">
        <v>14</v>
      </c>
    </row>
    <row r="60" spans="1:79" x14ac:dyDescent="0.25">
      <c r="C60" s="34" t="s">
        <v>90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1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1</v>
      </c>
      <c r="P60" s="34">
        <v>1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2</v>
      </c>
      <c r="AT60" s="34">
        <v>5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7</v>
      </c>
      <c r="BB60" s="34">
        <v>0</v>
      </c>
      <c r="BC60" s="34">
        <v>7</v>
      </c>
      <c r="BD60" s="34">
        <v>1</v>
      </c>
      <c r="BE60" s="34">
        <v>0</v>
      </c>
      <c r="BF60" s="34">
        <v>1</v>
      </c>
      <c r="BG60" s="34">
        <v>2</v>
      </c>
      <c r="BH60" s="34">
        <v>0</v>
      </c>
      <c r="BI60" s="34">
        <v>0</v>
      </c>
      <c r="BM60" s="34">
        <v>0</v>
      </c>
      <c r="BN60" s="34">
        <v>4</v>
      </c>
      <c r="BO60" s="34">
        <v>0</v>
      </c>
      <c r="BP60" s="34">
        <v>4</v>
      </c>
      <c r="BQ60" s="111">
        <v>0</v>
      </c>
      <c r="BR60" s="111">
        <v>0</v>
      </c>
      <c r="BS60" s="111">
        <v>6</v>
      </c>
      <c r="BT60" s="111">
        <v>11</v>
      </c>
      <c r="BU60" s="111">
        <v>0</v>
      </c>
      <c r="BV60" s="111">
        <v>0</v>
      </c>
      <c r="BW60" s="111">
        <v>0</v>
      </c>
      <c r="BX60" s="111">
        <v>0</v>
      </c>
      <c r="BY60" s="112">
        <v>17</v>
      </c>
      <c r="BZ60" s="112">
        <v>0</v>
      </c>
      <c r="CA60" s="112">
        <v>17</v>
      </c>
    </row>
    <row r="61" spans="1:79" x14ac:dyDescent="0.25">
      <c r="B61" s="34" t="s">
        <v>8</v>
      </c>
      <c r="C61" s="34" t="s">
        <v>8</v>
      </c>
      <c r="D61" s="34">
        <v>87</v>
      </c>
      <c r="E61" s="34">
        <v>38</v>
      </c>
      <c r="F61" s="34">
        <v>57</v>
      </c>
      <c r="G61" s="34">
        <v>203</v>
      </c>
      <c r="H61" s="34">
        <v>38</v>
      </c>
      <c r="I61" s="34">
        <v>129</v>
      </c>
      <c r="J61" s="34">
        <v>0</v>
      </c>
      <c r="K61" s="34">
        <v>0</v>
      </c>
      <c r="L61" s="34">
        <v>0</v>
      </c>
      <c r="M61" s="34">
        <v>0</v>
      </c>
      <c r="N61" s="34">
        <v>347</v>
      </c>
      <c r="O61" s="34">
        <v>205</v>
      </c>
      <c r="P61" s="34">
        <v>552</v>
      </c>
      <c r="Q61" s="34">
        <v>102</v>
      </c>
      <c r="R61" s="34">
        <v>34</v>
      </c>
      <c r="S61" s="34">
        <v>48</v>
      </c>
      <c r="T61" s="34">
        <v>221</v>
      </c>
      <c r="U61" s="34">
        <v>43</v>
      </c>
      <c r="V61" s="34">
        <v>119</v>
      </c>
      <c r="W61" s="34">
        <v>0</v>
      </c>
      <c r="X61" s="34">
        <v>0</v>
      </c>
      <c r="Y61" s="34">
        <v>0</v>
      </c>
      <c r="Z61" s="34">
        <v>0</v>
      </c>
      <c r="AA61" s="34">
        <v>371</v>
      </c>
      <c r="AB61" s="34">
        <v>196</v>
      </c>
      <c r="AC61" s="34">
        <v>567</v>
      </c>
      <c r="AD61" s="34">
        <v>84</v>
      </c>
      <c r="AE61" s="34">
        <v>51</v>
      </c>
      <c r="AF61" s="34">
        <v>37</v>
      </c>
      <c r="AG61" s="34">
        <v>172</v>
      </c>
      <c r="AH61" s="34">
        <v>48</v>
      </c>
      <c r="AI61" s="34">
        <v>84</v>
      </c>
      <c r="AJ61" s="34">
        <v>0</v>
      </c>
      <c r="AK61" s="34">
        <v>0</v>
      </c>
      <c r="AL61" s="34">
        <v>2</v>
      </c>
      <c r="AM61" s="34">
        <v>0</v>
      </c>
      <c r="AN61" s="34">
        <v>293</v>
      </c>
      <c r="AO61" s="34">
        <v>185</v>
      </c>
      <c r="AP61" s="34">
        <v>478</v>
      </c>
      <c r="AQ61" s="34">
        <v>96</v>
      </c>
      <c r="AR61" s="34">
        <v>37</v>
      </c>
      <c r="AS61" s="34">
        <v>29</v>
      </c>
      <c r="AT61" s="34">
        <v>159</v>
      </c>
      <c r="AU61" s="34">
        <v>54</v>
      </c>
      <c r="AV61" s="34">
        <v>89</v>
      </c>
      <c r="AW61" s="34">
        <v>0</v>
      </c>
      <c r="AX61" s="34">
        <v>0</v>
      </c>
      <c r="AY61" s="34">
        <v>1</v>
      </c>
      <c r="AZ61" s="34">
        <v>0</v>
      </c>
      <c r="BA61" s="34">
        <v>284</v>
      </c>
      <c r="BB61" s="34">
        <v>181</v>
      </c>
      <c r="BC61" s="34">
        <v>465</v>
      </c>
      <c r="BD61" s="34">
        <v>101</v>
      </c>
      <c r="BE61" s="34">
        <v>18</v>
      </c>
      <c r="BF61" s="34">
        <v>38</v>
      </c>
      <c r="BG61" s="34">
        <v>168</v>
      </c>
      <c r="BH61" s="34">
        <v>41</v>
      </c>
      <c r="BI61" s="34">
        <v>81</v>
      </c>
      <c r="BM61" s="34">
        <v>0</v>
      </c>
      <c r="BN61" s="34">
        <v>307</v>
      </c>
      <c r="BO61" s="34">
        <v>140</v>
      </c>
      <c r="BP61" s="34">
        <v>447</v>
      </c>
      <c r="BQ61" s="112">
        <v>96</v>
      </c>
      <c r="BR61" s="112">
        <v>27</v>
      </c>
      <c r="BS61" s="112">
        <v>52</v>
      </c>
      <c r="BT61" s="112">
        <v>163</v>
      </c>
      <c r="BU61" s="112">
        <v>47</v>
      </c>
      <c r="BV61" s="112">
        <v>112</v>
      </c>
      <c r="BW61" s="112">
        <v>1</v>
      </c>
      <c r="BX61" s="112">
        <v>0</v>
      </c>
      <c r="BY61" s="112">
        <v>311</v>
      </c>
      <c r="BZ61" s="112">
        <v>187</v>
      </c>
      <c r="CA61" s="112">
        <v>498</v>
      </c>
    </row>
    <row r="62" spans="1:79" s="62" customFormat="1" x14ac:dyDescent="0.25">
      <c r="A62" s="62" t="s">
        <v>106</v>
      </c>
      <c r="D62" s="62">
        <f t="shared" ref="D62:BC62" si="4">SUM(D52:D61)-D54-D60</f>
        <v>87</v>
      </c>
      <c r="E62" s="62">
        <f t="shared" si="4"/>
        <v>38</v>
      </c>
      <c r="F62" s="62">
        <f t="shared" si="4"/>
        <v>59</v>
      </c>
      <c r="G62" s="62">
        <f t="shared" si="4"/>
        <v>203</v>
      </c>
      <c r="H62" s="62">
        <f t="shared" si="4"/>
        <v>38</v>
      </c>
      <c r="I62" s="62">
        <f t="shared" si="4"/>
        <v>132</v>
      </c>
      <c r="J62" s="62">
        <f t="shared" si="4"/>
        <v>0</v>
      </c>
      <c r="K62" s="62">
        <f t="shared" si="4"/>
        <v>0</v>
      </c>
      <c r="L62" s="62">
        <f t="shared" si="4"/>
        <v>0</v>
      </c>
      <c r="M62" s="62">
        <f t="shared" si="4"/>
        <v>0</v>
      </c>
      <c r="N62" s="62">
        <f t="shared" si="4"/>
        <v>349</v>
      </c>
      <c r="O62" s="62">
        <f t="shared" si="4"/>
        <v>208</v>
      </c>
      <c r="P62" s="62">
        <f t="shared" si="4"/>
        <v>557</v>
      </c>
      <c r="Q62" s="62">
        <f t="shared" si="4"/>
        <v>102</v>
      </c>
      <c r="R62" s="62">
        <f t="shared" si="4"/>
        <v>34</v>
      </c>
      <c r="S62" s="62">
        <f t="shared" si="4"/>
        <v>50</v>
      </c>
      <c r="T62" s="62">
        <f t="shared" si="4"/>
        <v>222</v>
      </c>
      <c r="U62" s="62">
        <f t="shared" si="4"/>
        <v>43</v>
      </c>
      <c r="V62" s="62">
        <f t="shared" si="4"/>
        <v>120</v>
      </c>
      <c r="W62" s="62">
        <f t="shared" si="4"/>
        <v>0</v>
      </c>
      <c r="X62" s="62">
        <f t="shared" si="4"/>
        <v>0</v>
      </c>
      <c r="Y62" s="62">
        <f t="shared" si="4"/>
        <v>0</v>
      </c>
      <c r="Z62" s="62">
        <f t="shared" si="4"/>
        <v>0</v>
      </c>
      <c r="AA62" s="62">
        <f t="shared" si="4"/>
        <v>374</v>
      </c>
      <c r="AB62" s="62">
        <f t="shared" si="4"/>
        <v>197</v>
      </c>
      <c r="AC62" s="62">
        <f t="shared" si="4"/>
        <v>571</v>
      </c>
      <c r="AD62" s="62">
        <f t="shared" si="4"/>
        <v>87</v>
      </c>
      <c r="AE62" s="62">
        <f t="shared" si="4"/>
        <v>51</v>
      </c>
      <c r="AF62" s="62">
        <f t="shared" si="4"/>
        <v>40</v>
      </c>
      <c r="AG62" s="62">
        <f t="shared" si="4"/>
        <v>173</v>
      </c>
      <c r="AH62" s="62">
        <f t="shared" si="4"/>
        <v>48</v>
      </c>
      <c r="AI62" s="62">
        <f t="shared" si="4"/>
        <v>84</v>
      </c>
      <c r="AJ62" s="62">
        <f t="shared" si="4"/>
        <v>0</v>
      </c>
      <c r="AK62" s="62">
        <f t="shared" si="4"/>
        <v>0</v>
      </c>
      <c r="AL62" s="62">
        <f t="shared" si="4"/>
        <v>2</v>
      </c>
      <c r="AM62" s="62">
        <f t="shared" si="4"/>
        <v>0</v>
      </c>
      <c r="AN62" s="62">
        <f t="shared" si="4"/>
        <v>300</v>
      </c>
      <c r="AO62" s="62">
        <f t="shared" si="4"/>
        <v>185</v>
      </c>
      <c r="AP62" s="62">
        <f t="shared" si="4"/>
        <v>485</v>
      </c>
      <c r="AQ62" s="62">
        <f t="shared" si="4"/>
        <v>102</v>
      </c>
      <c r="AR62" s="62">
        <f t="shared" si="4"/>
        <v>37</v>
      </c>
      <c r="AS62" s="62">
        <f t="shared" si="4"/>
        <v>35</v>
      </c>
      <c r="AT62" s="62">
        <f t="shared" si="4"/>
        <v>180</v>
      </c>
      <c r="AU62" s="62">
        <f t="shared" si="4"/>
        <v>54</v>
      </c>
      <c r="AV62" s="62">
        <f t="shared" si="4"/>
        <v>91</v>
      </c>
      <c r="AW62" s="62">
        <f t="shared" ref="AW62:AX62" si="5">SUM(AW52:AW61)-AW54-AW60</f>
        <v>0</v>
      </c>
      <c r="AX62" s="62">
        <f t="shared" si="5"/>
        <v>0</v>
      </c>
      <c r="AY62" s="62">
        <f t="shared" si="4"/>
        <v>1</v>
      </c>
      <c r="AZ62" s="62">
        <f t="shared" si="4"/>
        <v>0</v>
      </c>
      <c r="BA62" s="62">
        <f t="shared" si="4"/>
        <v>317</v>
      </c>
      <c r="BB62" s="62">
        <f t="shared" si="4"/>
        <v>183</v>
      </c>
      <c r="BC62" s="62">
        <f t="shared" si="4"/>
        <v>500</v>
      </c>
      <c r="BD62" s="62">
        <f t="shared" ref="BD62:BP62" si="6">SUM(BD52:BD61)-BD54-BD60</f>
        <v>106</v>
      </c>
      <c r="BE62" s="62">
        <f t="shared" si="6"/>
        <v>18</v>
      </c>
      <c r="BF62" s="62">
        <f t="shared" si="6"/>
        <v>42</v>
      </c>
      <c r="BG62" s="62">
        <f t="shared" si="6"/>
        <v>192</v>
      </c>
      <c r="BH62" s="62">
        <f t="shared" si="6"/>
        <v>41</v>
      </c>
      <c r="BI62" s="62">
        <f t="shared" si="6"/>
        <v>82</v>
      </c>
      <c r="BJ62" s="62">
        <f t="shared" si="6"/>
        <v>0</v>
      </c>
      <c r="BK62" s="62">
        <f t="shared" si="6"/>
        <v>0</v>
      </c>
      <c r="BL62" s="62">
        <f t="shared" si="6"/>
        <v>0</v>
      </c>
      <c r="BM62" s="62">
        <f t="shared" si="6"/>
        <v>0</v>
      </c>
      <c r="BN62" s="62">
        <f t="shared" si="6"/>
        <v>340</v>
      </c>
      <c r="BO62" s="62">
        <f t="shared" si="6"/>
        <v>141</v>
      </c>
      <c r="BP62" s="62">
        <f t="shared" si="6"/>
        <v>481</v>
      </c>
      <c r="BQ62" s="170">
        <f>SUM(BQ52:BQ61)-BQ54-BQ60</f>
        <v>102</v>
      </c>
      <c r="BR62" s="170">
        <f t="shared" ref="BR62:BX62" si="7">SUM(BR52:BR61)-BR54-BR60</f>
        <v>30</v>
      </c>
      <c r="BS62" s="170">
        <f t="shared" si="7"/>
        <v>60</v>
      </c>
      <c r="BT62" s="170">
        <f t="shared" si="7"/>
        <v>195</v>
      </c>
      <c r="BU62" s="170">
        <f t="shared" si="7"/>
        <v>47</v>
      </c>
      <c r="BV62" s="170">
        <f t="shared" si="7"/>
        <v>113</v>
      </c>
      <c r="BW62" s="170">
        <f t="shared" si="7"/>
        <v>1</v>
      </c>
      <c r="BX62" s="170">
        <f t="shared" si="7"/>
        <v>0</v>
      </c>
      <c r="BY62" s="170">
        <f>SUM(BY52:BY61)-BY54-BY60</f>
        <v>360</v>
      </c>
      <c r="BZ62" s="170">
        <f>SUM(BZ52:BZ61)-BZ54-BZ60</f>
        <v>188</v>
      </c>
      <c r="CA62" s="170">
        <f>SUM(CA52:CA61)-CA54-CA60</f>
        <v>548</v>
      </c>
    </row>
    <row r="63" spans="1:79" x14ac:dyDescent="0.25">
      <c r="A63" s="34" t="s">
        <v>61</v>
      </c>
      <c r="B63" s="34" t="s">
        <v>143</v>
      </c>
      <c r="C63" s="34" t="s">
        <v>144</v>
      </c>
      <c r="D63" s="34">
        <v>4</v>
      </c>
      <c r="E63" s="34">
        <v>3</v>
      </c>
      <c r="F63" s="34">
        <v>2</v>
      </c>
      <c r="G63" s="34">
        <v>2</v>
      </c>
      <c r="H63" s="34">
        <v>1</v>
      </c>
      <c r="I63" s="34">
        <v>45</v>
      </c>
      <c r="J63" s="34">
        <v>0</v>
      </c>
      <c r="K63" s="34">
        <v>0</v>
      </c>
      <c r="L63" s="34">
        <v>0</v>
      </c>
      <c r="M63" s="34">
        <v>0</v>
      </c>
      <c r="N63" s="34">
        <v>8</v>
      </c>
      <c r="O63" s="34">
        <v>49</v>
      </c>
      <c r="P63" s="34">
        <v>57</v>
      </c>
      <c r="Q63" s="34">
        <v>0</v>
      </c>
      <c r="R63" s="34">
        <v>1</v>
      </c>
      <c r="S63" s="34">
        <v>3</v>
      </c>
      <c r="T63" s="34">
        <v>8</v>
      </c>
      <c r="U63" s="34">
        <v>1</v>
      </c>
      <c r="V63" s="34">
        <v>50</v>
      </c>
      <c r="W63" s="34">
        <v>0</v>
      </c>
      <c r="X63" s="34">
        <v>0</v>
      </c>
      <c r="Y63" s="34">
        <v>0</v>
      </c>
      <c r="Z63" s="34">
        <v>0</v>
      </c>
      <c r="AA63" s="34">
        <v>11</v>
      </c>
      <c r="AB63" s="34">
        <v>52</v>
      </c>
      <c r="AC63" s="34">
        <v>63</v>
      </c>
      <c r="AD63" s="34">
        <v>0</v>
      </c>
      <c r="AE63" s="34">
        <v>3</v>
      </c>
      <c r="AF63" s="34">
        <v>4</v>
      </c>
      <c r="AG63" s="34">
        <v>4</v>
      </c>
      <c r="AH63" s="34">
        <v>0</v>
      </c>
      <c r="AI63" s="34">
        <v>28</v>
      </c>
      <c r="AJ63" s="34">
        <v>0</v>
      </c>
      <c r="AK63" s="34">
        <v>0</v>
      </c>
      <c r="AL63" s="34">
        <v>0</v>
      </c>
      <c r="AM63" s="34">
        <v>0</v>
      </c>
      <c r="AN63" s="34">
        <v>8</v>
      </c>
      <c r="AO63" s="34">
        <v>31</v>
      </c>
      <c r="AP63" s="34">
        <v>39</v>
      </c>
      <c r="AQ63" s="34">
        <v>0</v>
      </c>
      <c r="AR63" s="34">
        <v>4</v>
      </c>
      <c r="AS63" s="34">
        <v>1</v>
      </c>
      <c r="AT63" s="34">
        <v>2</v>
      </c>
      <c r="AU63" s="34">
        <v>1</v>
      </c>
      <c r="AV63" s="34">
        <v>22</v>
      </c>
      <c r="AW63" s="34">
        <v>0</v>
      </c>
      <c r="AX63" s="34">
        <v>0</v>
      </c>
      <c r="AY63" s="34">
        <v>0</v>
      </c>
      <c r="AZ63" s="34">
        <v>0</v>
      </c>
      <c r="BA63" s="34">
        <v>3</v>
      </c>
      <c r="BB63" s="34">
        <v>27</v>
      </c>
      <c r="BC63" s="34">
        <v>30</v>
      </c>
      <c r="BD63" s="34">
        <v>0</v>
      </c>
      <c r="BE63" s="34">
        <v>6</v>
      </c>
      <c r="BF63" s="34">
        <v>1</v>
      </c>
      <c r="BG63" s="34">
        <v>2</v>
      </c>
      <c r="BH63" s="34">
        <v>2</v>
      </c>
      <c r="BI63" s="34">
        <v>23</v>
      </c>
      <c r="BM63" s="34">
        <v>1</v>
      </c>
      <c r="BN63" s="34">
        <v>3</v>
      </c>
      <c r="BQ63" s="111">
        <v>0</v>
      </c>
      <c r="BR63" s="111">
        <v>1</v>
      </c>
      <c r="BS63" s="111">
        <v>1</v>
      </c>
      <c r="BT63" s="111">
        <v>2</v>
      </c>
      <c r="BU63" s="111">
        <v>0</v>
      </c>
      <c r="BV63" s="111">
        <v>0</v>
      </c>
      <c r="BW63" s="111">
        <v>0</v>
      </c>
      <c r="BX63" s="111">
        <v>0</v>
      </c>
      <c r="BY63" s="112">
        <v>3</v>
      </c>
      <c r="BZ63" s="112">
        <v>1</v>
      </c>
      <c r="CA63" s="112">
        <v>4</v>
      </c>
    </row>
    <row r="64" spans="1:79" x14ac:dyDescent="0.25">
      <c r="B64" s="34" t="s">
        <v>62</v>
      </c>
      <c r="C64" s="34" t="s">
        <v>63</v>
      </c>
      <c r="D64" s="34">
        <v>4</v>
      </c>
      <c r="E64" s="34">
        <v>3</v>
      </c>
      <c r="F64" s="34">
        <v>2</v>
      </c>
      <c r="G64" s="34">
        <v>2</v>
      </c>
      <c r="H64" s="34">
        <v>1</v>
      </c>
      <c r="I64" s="34">
        <v>45</v>
      </c>
      <c r="J64" s="34">
        <v>0</v>
      </c>
      <c r="K64" s="34">
        <v>0</v>
      </c>
      <c r="L64" s="34">
        <v>0</v>
      </c>
      <c r="M64" s="34">
        <v>0</v>
      </c>
      <c r="N64" s="34">
        <v>8</v>
      </c>
      <c r="O64" s="34">
        <v>49</v>
      </c>
      <c r="P64" s="34">
        <v>57</v>
      </c>
      <c r="Q64" s="34">
        <v>0</v>
      </c>
      <c r="R64" s="34">
        <v>1</v>
      </c>
      <c r="S64" s="34">
        <v>3</v>
      </c>
      <c r="T64" s="34">
        <v>8</v>
      </c>
      <c r="U64" s="34">
        <v>1</v>
      </c>
      <c r="V64" s="34">
        <v>50</v>
      </c>
      <c r="W64" s="34">
        <v>0</v>
      </c>
      <c r="X64" s="34">
        <v>0</v>
      </c>
      <c r="Y64" s="34">
        <v>0</v>
      </c>
      <c r="Z64" s="34">
        <v>0</v>
      </c>
      <c r="AA64" s="34">
        <v>11</v>
      </c>
      <c r="AB64" s="34">
        <v>52</v>
      </c>
      <c r="AC64" s="34">
        <v>63</v>
      </c>
      <c r="AD64" s="34">
        <v>0</v>
      </c>
      <c r="AE64" s="34">
        <v>3</v>
      </c>
      <c r="AF64" s="34">
        <v>4</v>
      </c>
      <c r="AG64" s="34">
        <v>4</v>
      </c>
      <c r="AH64" s="34">
        <v>0</v>
      </c>
      <c r="AI64" s="34">
        <v>28</v>
      </c>
      <c r="AJ64" s="34">
        <v>0</v>
      </c>
      <c r="AK64" s="34">
        <v>0</v>
      </c>
      <c r="AL64" s="34">
        <v>0</v>
      </c>
      <c r="AM64" s="34">
        <v>0</v>
      </c>
      <c r="AN64" s="34">
        <v>8</v>
      </c>
      <c r="AO64" s="34">
        <v>31</v>
      </c>
      <c r="AP64" s="34">
        <v>39</v>
      </c>
      <c r="AQ64" s="34">
        <v>0</v>
      </c>
      <c r="AR64" s="34">
        <v>4</v>
      </c>
      <c r="AS64" s="34">
        <v>1</v>
      </c>
      <c r="AT64" s="34">
        <v>2</v>
      </c>
      <c r="AU64" s="34">
        <v>1</v>
      </c>
      <c r="AV64" s="34">
        <v>22</v>
      </c>
      <c r="AW64" s="34">
        <v>0</v>
      </c>
      <c r="AX64" s="34">
        <v>0</v>
      </c>
      <c r="AY64" s="34">
        <v>0</v>
      </c>
      <c r="AZ64" s="34">
        <v>0</v>
      </c>
      <c r="BA64" s="34">
        <v>3</v>
      </c>
      <c r="BB64" s="34">
        <v>27</v>
      </c>
      <c r="BC64" s="34">
        <v>30</v>
      </c>
      <c r="BD64" s="34">
        <v>0</v>
      </c>
      <c r="BE64" s="34">
        <v>6</v>
      </c>
      <c r="BF64" s="34">
        <v>1</v>
      </c>
      <c r="BG64" s="34">
        <v>2</v>
      </c>
      <c r="BH64" s="34">
        <v>2</v>
      </c>
      <c r="BI64" s="34">
        <v>23</v>
      </c>
      <c r="BM64" s="34">
        <v>1</v>
      </c>
      <c r="BN64" s="34">
        <v>3</v>
      </c>
      <c r="BO64" s="34">
        <v>32</v>
      </c>
      <c r="BP64" s="34">
        <v>35</v>
      </c>
      <c r="BQ64" s="111">
        <v>0</v>
      </c>
      <c r="BR64" s="111">
        <v>2</v>
      </c>
      <c r="BS64" s="111">
        <v>1</v>
      </c>
      <c r="BT64" s="111">
        <v>2</v>
      </c>
      <c r="BU64" s="111">
        <v>0</v>
      </c>
      <c r="BV64" s="111">
        <v>16</v>
      </c>
      <c r="BW64" s="111">
        <v>0</v>
      </c>
      <c r="BX64" s="111">
        <v>1</v>
      </c>
      <c r="BY64" s="112">
        <v>3</v>
      </c>
      <c r="BZ64" s="112">
        <v>19</v>
      </c>
      <c r="CA64" s="112">
        <v>22</v>
      </c>
    </row>
    <row r="65" spans="1:79" x14ac:dyDescent="0.25">
      <c r="B65" s="34" t="s">
        <v>64</v>
      </c>
      <c r="C65" s="34" t="s">
        <v>64</v>
      </c>
      <c r="D65" s="34">
        <v>12</v>
      </c>
      <c r="E65" s="34">
        <v>4</v>
      </c>
      <c r="F65" s="34">
        <v>9</v>
      </c>
      <c r="G65" s="34">
        <v>38</v>
      </c>
      <c r="H65" s="34">
        <v>3</v>
      </c>
      <c r="I65" s="34">
        <v>54</v>
      </c>
      <c r="J65" s="34">
        <v>0</v>
      </c>
      <c r="K65" s="34">
        <v>0</v>
      </c>
      <c r="L65" s="34">
        <v>0</v>
      </c>
      <c r="M65" s="34">
        <v>0</v>
      </c>
      <c r="N65" s="34">
        <v>59</v>
      </c>
      <c r="O65" s="34">
        <v>61</v>
      </c>
      <c r="P65" s="34">
        <v>120</v>
      </c>
      <c r="Q65" s="34">
        <v>13</v>
      </c>
      <c r="R65" s="34">
        <v>15</v>
      </c>
      <c r="S65" s="34">
        <v>7</v>
      </c>
      <c r="T65" s="34">
        <v>60</v>
      </c>
      <c r="U65" s="34">
        <v>7</v>
      </c>
      <c r="V65" s="34">
        <v>53</v>
      </c>
      <c r="W65" s="34">
        <v>0</v>
      </c>
      <c r="X65" s="34">
        <v>0</v>
      </c>
      <c r="Y65" s="34">
        <v>0</v>
      </c>
      <c r="Z65" s="34">
        <v>0</v>
      </c>
      <c r="AA65" s="34">
        <v>80</v>
      </c>
      <c r="AB65" s="34">
        <v>75</v>
      </c>
      <c r="AC65" s="34">
        <v>155</v>
      </c>
      <c r="AD65" s="34">
        <v>17</v>
      </c>
      <c r="AE65" s="34">
        <v>14</v>
      </c>
      <c r="AF65" s="34">
        <v>6</v>
      </c>
      <c r="AG65" s="34">
        <v>33</v>
      </c>
      <c r="AH65" s="34">
        <v>4</v>
      </c>
      <c r="AI65" s="34">
        <v>55</v>
      </c>
      <c r="AJ65" s="34">
        <v>0</v>
      </c>
      <c r="AK65" s="34">
        <v>0</v>
      </c>
      <c r="AL65" s="34">
        <v>0</v>
      </c>
      <c r="AM65" s="34">
        <v>0</v>
      </c>
      <c r="AN65" s="34">
        <v>56</v>
      </c>
      <c r="AO65" s="34">
        <v>73</v>
      </c>
      <c r="AP65" s="34">
        <v>129</v>
      </c>
      <c r="AQ65" s="34">
        <v>7</v>
      </c>
      <c r="AR65" s="34">
        <v>13</v>
      </c>
      <c r="AS65" s="34">
        <v>6</v>
      </c>
      <c r="AT65" s="34">
        <v>30</v>
      </c>
      <c r="AU65" s="34">
        <v>3</v>
      </c>
      <c r="AV65" s="34">
        <v>56</v>
      </c>
      <c r="AW65" s="34">
        <v>0</v>
      </c>
      <c r="AX65" s="34">
        <v>0</v>
      </c>
      <c r="AY65" s="34">
        <v>0</v>
      </c>
      <c r="AZ65" s="34">
        <v>0</v>
      </c>
      <c r="BA65" s="34">
        <v>43</v>
      </c>
      <c r="BB65" s="34">
        <v>72</v>
      </c>
      <c r="BC65" s="34">
        <v>115</v>
      </c>
      <c r="BD65" s="34">
        <v>12</v>
      </c>
      <c r="BE65" s="34">
        <v>10</v>
      </c>
      <c r="BF65" s="34">
        <v>5</v>
      </c>
      <c r="BG65" s="34">
        <v>29</v>
      </c>
      <c r="BH65" s="34">
        <v>2</v>
      </c>
      <c r="BI65" s="34">
        <v>54</v>
      </c>
      <c r="BM65" s="34">
        <v>0</v>
      </c>
      <c r="BN65" s="34">
        <v>46</v>
      </c>
      <c r="BO65" s="34">
        <v>66</v>
      </c>
      <c r="BP65" s="34">
        <v>112</v>
      </c>
      <c r="BQ65" s="111">
        <v>11</v>
      </c>
      <c r="BR65" s="111">
        <v>6</v>
      </c>
      <c r="BS65" s="111">
        <v>8</v>
      </c>
      <c r="BT65" s="111">
        <v>47</v>
      </c>
      <c r="BU65" s="111">
        <v>3</v>
      </c>
      <c r="BV65" s="111">
        <v>46</v>
      </c>
      <c r="BW65" s="111">
        <v>0</v>
      </c>
      <c r="BX65" s="111">
        <v>0</v>
      </c>
      <c r="BY65" s="112">
        <v>66</v>
      </c>
      <c r="BZ65" s="112">
        <v>55</v>
      </c>
      <c r="CA65" s="112">
        <v>121</v>
      </c>
    </row>
    <row r="66" spans="1:79" s="62" customFormat="1" x14ac:dyDescent="0.25">
      <c r="A66" s="62" t="s">
        <v>109</v>
      </c>
      <c r="D66" s="62">
        <f t="shared" ref="D66:AP66" si="8">SUM(D63:D65)</f>
        <v>20</v>
      </c>
      <c r="E66" s="62">
        <f t="shared" si="8"/>
        <v>10</v>
      </c>
      <c r="F66" s="62">
        <f t="shared" si="8"/>
        <v>13</v>
      </c>
      <c r="G66" s="62">
        <f t="shared" si="8"/>
        <v>42</v>
      </c>
      <c r="H66" s="62">
        <f t="shared" si="8"/>
        <v>5</v>
      </c>
      <c r="I66" s="62">
        <f t="shared" si="8"/>
        <v>144</v>
      </c>
      <c r="J66" s="62">
        <f t="shared" si="8"/>
        <v>0</v>
      </c>
      <c r="K66" s="62">
        <f t="shared" si="8"/>
        <v>0</v>
      </c>
      <c r="L66" s="62">
        <f t="shared" si="8"/>
        <v>0</v>
      </c>
      <c r="M66" s="62">
        <f t="shared" si="8"/>
        <v>0</v>
      </c>
      <c r="N66" s="62">
        <f t="shared" si="8"/>
        <v>75</v>
      </c>
      <c r="O66" s="62">
        <f t="shared" si="8"/>
        <v>159</v>
      </c>
      <c r="P66" s="62">
        <f t="shared" si="8"/>
        <v>234</v>
      </c>
      <c r="Q66" s="62">
        <f t="shared" si="8"/>
        <v>13</v>
      </c>
      <c r="R66" s="62">
        <f t="shared" si="8"/>
        <v>17</v>
      </c>
      <c r="S66" s="62">
        <f t="shared" si="8"/>
        <v>13</v>
      </c>
      <c r="T66" s="62">
        <f t="shared" si="8"/>
        <v>76</v>
      </c>
      <c r="U66" s="62">
        <f t="shared" si="8"/>
        <v>9</v>
      </c>
      <c r="V66" s="62">
        <f t="shared" si="8"/>
        <v>153</v>
      </c>
      <c r="W66" s="62">
        <f t="shared" si="8"/>
        <v>0</v>
      </c>
      <c r="X66" s="62">
        <f t="shared" si="8"/>
        <v>0</v>
      </c>
      <c r="Y66" s="62">
        <f t="shared" si="8"/>
        <v>0</v>
      </c>
      <c r="Z66" s="62">
        <f t="shared" si="8"/>
        <v>0</v>
      </c>
      <c r="AA66" s="62">
        <f t="shared" si="8"/>
        <v>102</v>
      </c>
      <c r="AB66" s="62">
        <f t="shared" si="8"/>
        <v>179</v>
      </c>
      <c r="AC66" s="62">
        <f t="shared" si="8"/>
        <v>281</v>
      </c>
      <c r="AD66" s="62">
        <f t="shared" si="8"/>
        <v>17</v>
      </c>
      <c r="AE66" s="62">
        <f t="shared" si="8"/>
        <v>20</v>
      </c>
      <c r="AF66" s="62">
        <f t="shared" si="8"/>
        <v>14</v>
      </c>
      <c r="AG66" s="62">
        <f t="shared" si="8"/>
        <v>41</v>
      </c>
      <c r="AH66" s="62">
        <f t="shared" si="8"/>
        <v>4</v>
      </c>
      <c r="AI66" s="62">
        <f t="shared" si="8"/>
        <v>111</v>
      </c>
      <c r="AJ66" s="62">
        <f t="shared" si="8"/>
        <v>0</v>
      </c>
      <c r="AK66" s="62">
        <f t="shared" si="8"/>
        <v>0</v>
      </c>
      <c r="AL66" s="62">
        <f t="shared" si="8"/>
        <v>0</v>
      </c>
      <c r="AM66" s="62">
        <f t="shared" si="8"/>
        <v>0</v>
      </c>
      <c r="AN66" s="62">
        <f t="shared" si="8"/>
        <v>72</v>
      </c>
      <c r="AO66" s="62">
        <f t="shared" si="8"/>
        <v>135</v>
      </c>
      <c r="AP66" s="62">
        <f t="shared" si="8"/>
        <v>207</v>
      </c>
      <c r="AQ66" s="62">
        <v>7</v>
      </c>
      <c r="AR66" s="62">
        <v>13</v>
      </c>
      <c r="AS66" s="62">
        <v>6</v>
      </c>
      <c r="AT66" s="62">
        <v>30</v>
      </c>
      <c r="AU66" s="62">
        <v>3</v>
      </c>
      <c r="AV66" s="62">
        <v>56</v>
      </c>
      <c r="AW66" s="62">
        <f>SUM(AW63:AW65)</f>
        <v>0</v>
      </c>
      <c r="AX66" s="62">
        <f>SUM(AX63:AX65)</f>
        <v>0</v>
      </c>
      <c r="AY66" s="62">
        <v>0</v>
      </c>
      <c r="AZ66" s="62">
        <v>0</v>
      </c>
      <c r="BA66" s="62">
        <v>43</v>
      </c>
      <c r="BB66" s="62">
        <v>72</v>
      </c>
      <c r="BC66" s="62">
        <v>115</v>
      </c>
      <c r="BD66" s="62">
        <v>7</v>
      </c>
      <c r="BE66" s="62">
        <v>13</v>
      </c>
      <c r="BF66" s="62">
        <v>6</v>
      </c>
      <c r="BG66" s="62">
        <v>30</v>
      </c>
      <c r="BH66" s="62">
        <v>3</v>
      </c>
      <c r="BI66" s="62">
        <v>56</v>
      </c>
      <c r="BJ66" s="62">
        <f>SUM(BJ63:BJ65)</f>
        <v>0</v>
      </c>
      <c r="BK66" s="62">
        <f>SUM(BK63:BK65)</f>
        <v>0</v>
      </c>
      <c r="BL66" s="62">
        <v>0</v>
      </c>
      <c r="BM66" s="62">
        <v>0</v>
      </c>
      <c r="BN66" s="62">
        <v>43</v>
      </c>
      <c r="BO66" s="62">
        <v>72</v>
      </c>
      <c r="BP66" s="62">
        <v>115</v>
      </c>
      <c r="BQ66" s="169">
        <f>SUM(BQ63:BQ65)</f>
        <v>11</v>
      </c>
      <c r="BR66" s="169">
        <f t="shared" ref="BR66:CA66" si="9">SUM(BR63:BR65)</f>
        <v>9</v>
      </c>
      <c r="BS66" s="169">
        <f t="shared" si="9"/>
        <v>10</v>
      </c>
      <c r="BT66" s="169">
        <f t="shared" si="9"/>
        <v>51</v>
      </c>
      <c r="BU66" s="169">
        <f t="shared" si="9"/>
        <v>3</v>
      </c>
      <c r="BV66" s="169">
        <f t="shared" si="9"/>
        <v>62</v>
      </c>
      <c r="BW66" s="169">
        <f t="shared" si="9"/>
        <v>0</v>
      </c>
      <c r="BX66" s="169">
        <f t="shared" si="9"/>
        <v>1</v>
      </c>
      <c r="BY66" s="169">
        <f t="shared" si="9"/>
        <v>72</v>
      </c>
      <c r="BZ66" s="169">
        <f t="shared" si="9"/>
        <v>75</v>
      </c>
      <c r="CA66" s="169">
        <f t="shared" si="9"/>
        <v>147</v>
      </c>
    </row>
    <row r="67" spans="1:79" x14ac:dyDescent="0.25">
      <c r="A67" s="34" t="s">
        <v>65</v>
      </c>
      <c r="B67" s="34" t="s">
        <v>66</v>
      </c>
      <c r="C67" s="34" t="s">
        <v>66</v>
      </c>
      <c r="D67" s="34">
        <v>32</v>
      </c>
      <c r="E67" s="34">
        <v>12</v>
      </c>
      <c r="F67" s="34">
        <v>19</v>
      </c>
      <c r="G67" s="34">
        <v>82</v>
      </c>
      <c r="H67" s="34">
        <v>2</v>
      </c>
      <c r="I67" s="34">
        <v>41</v>
      </c>
      <c r="J67" s="34">
        <v>0</v>
      </c>
      <c r="K67" s="34">
        <v>0</v>
      </c>
      <c r="L67" s="34">
        <v>0</v>
      </c>
      <c r="M67" s="34">
        <v>0</v>
      </c>
      <c r="N67" s="34">
        <v>133</v>
      </c>
      <c r="O67" s="34">
        <v>55</v>
      </c>
      <c r="P67" s="34">
        <v>188</v>
      </c>
      <c r="Q67" s="34">
        <v>23</v>
      </c>
      <c r="R67" s="34">
        <v>10</v>
      </c>
      <c r="S67" s="34">
        <v>18</v>
      </c>
      <c r="T67" s="34">
        <v>87</v>
      </c>
      <c r="U67" s="34">
        <v>1</v>
      </c>
      <c r="V67" s="34">
        <v>49</v>
      </c>
      <c r="W67" s="34">
        <v>0</v>
      </c>
      <c r="X67" s="34">
        <v>0</v>
      </c>
      <c r="Y67" s="34">
        <v>0</v>
      </c>
      <c r="Z67" s="34">
        <v>0</v>
      </c>
      <c r="AA67" s="34">
        <v>128</v>
      </c>
      <c r="AB67" s="34">
        <v>60</v>
      </c>
      <c r="AC67" s="34">
        <v>188</v>
      </c>
      <c r="AD67" s="34">
        <v>17</v>
      </c>
      <c r="AE67" s="34">
        <v>6</v>
      </c>
      <c r="AF67" s="34">
        <v>8</v>
      </c>
      <c r="AG67" s="34">
        <v>71</v>
      </c>
      <c r="AH67" s="34">
        <v>0</v>
      </c>
      <c r="AI67" s="34">
        <v>33</v>
      </c>
      <c r="AJ67" s="34">
        <v>0</v>
      </c>
      <c r="AK67" s="34">
        <v>0</v>
      </c>
      <c r="AL67" s="34">
        <v>0</v>
      </c>
      <c r="AM67" s="34">
        <v>0</v>
      </c>
      <c r="AN67" s="34">
        <v>96</v>
      </c>
      <c r="AO67" s="34">
        <v>39</v>
      </c>
      <c r="AP67" s="34">
        <v>135</v>
      </c>
      <c r="AQ67" s="34">
        <v>18</v>
      </c>
      <c r="AR67" s="34">
        <v>9</v>
      </c>
      <c r="AS67" s="34">
        <v>13</v>
      </c>
      <c r="AT67" s="34">
        <v>71</v>
      </c>
      <c r="AU67" s="34">
        <v>1</v>
      </c>
      <c r="AV67" s="34">
        <v>28</v>
      </c>
      <c r="AW67" s="34">
        <v>0</v>
      </c>
      <c r="AX67" s="34">
        <v>0</v>
      </c>
      <c r="AY67" s="34">
        <v>0</v>
      </c>
      <c r="AZ67" s="34">
        <v>0</v>
      </c>
      <c r="BA67" s="34">
        <v>102</v>
      </c>
      <c r="BB67" s="34">
        <v>38</v>
      </c>
      <c r="BC67" s="34">
        <v>140</v>
      </c>
      <c r="BD67" s="34">
        <v>25</v>
      </c>
      <c r="BE67" s="34">
        <v>5</v>
      </c>
      <c r="BF67" s="34">
        <v>13</v>
      </c>
      <c r="BG67" s="34">
        <v>98</v>
      </c>
      <c r="BH67" s="34">
        <v>5</v>
      </c>
      <c r="BI67" s="34">
        <v>31</v>
      </c>
      <c r="BM67" s="34">
        <v>0</v>
      </c>
      <c r="BN67" s="34">
        <v>136</v>
      </c>
      <c r="BO67" s="34">
        <v>41</v>
      </c>
      <c r="BP67" s="34">
        <v>177</v>
      </c>
      <c r="BQ67" s="112">
        <v>18</v>
      </c>
      <c r="BR67" s="112">
        <v>8</v>
      </c>
      <c r="BS67" s="112">
        <v>15</v>
      </c>
      <c r="BT67" s="112">
        <v>85</v>
      </c>
      <c r="BU67" s="112">
        <v>2</v>
      </c>
      <c r="BV67" s="112">
        <v>31</v>
      </c>
      <c r="BW67" s="112">
        <v>0</v>
      </c>
      <c r="BX67" s="112">
        <v>0</v>
      </c>
      <c r="BY67" s="112">
        <v>118</v>
      </c>
      <c r="BZ67" s="112">
        <v>41</v>
      </c>
      <c r="CA67" s="112">
        <v>159</v>
      </c>
    </row>
    <row r="68" spans="1:79" x14ac:dyDescent="0.25">
      <c r="B68" s="34" t="s">
        <v>67</v>
      </c>
      <c r="C68" s="34" t="s">
        <v>67</v>
      </c>
      <c r="D68" s="34">
        <v>20</v>
      </c>
      <c r="E68" s="34">
        <v>9</v>
      </c>
      <c r="F68" s="34">
        <v>20</v>
      </c>
      <c r="G68" s="34">
        <v>57</v>
      </c>
      <c r="H68" s="34">
        <v>2</v>
      </c>
      <c r="I68" s="34">
        <v>34</v>
      </c>
      <c r="J68" s="34">
        <v>0</v>
      </c>
      <c r="K68" s="34">
        <v>0</v>
      </c>
      <c r="L68" s="34">
        <v>0</v>
      </c>
      <c r="M68" s="34">
        <v>0</v>
      </c>
      <c r="N68" s="34">
        <v>97</v>
      </c>
      <c r="O68" s="34">
        <v>45</v>
      </c>
      <c r="P68" s="34">
        <v>142</v>
      </c>
      <c r="Q68" s="34">
        <v>24</v>
      </c>
      <c r="R68" s="34">
        <v>9</v>
      </c>
      <c r="S68" s="34">
        <v>19</v>
      </c>
      <c r="T68" s="34">
        <v>52</v>
      </c>
      <c r="U68" s="34">
        <v>2</v>
      </c>
      <c r="V68" s="34">
        <v>29</v>
      </c>
      <c r="W68" s="34">
        <v>0</v>
      </c>
      <c r="X68" s="34">
        <v>0</v>
      </c>
      <c r="Y68" s="34">
        <v>0</v>
      </c>
      <c r="Z68" s="34">
        <v>0</v>
      </c>
      <c r="AA68" s="34">
        <v>95</v>
      </c>
      <c r="AB68" s="34">
        <v>40</v>
      </c>
      <c r="AC68" s="34">
        <v>135</v>
      </c>
      <c r="AD68" s="34">
        <v>14</v>
      </c>
      <c r="AE68" s="34">
        <v>8</v>
      </c>
      <c r="AF68" s="34">
        <v>13</v>
      </c>
      <c r="AG68" s="34">
        <v>44</v>
      </c>
      <c r="AH68" s="34">
        <v>5</v>
      </c>
      <c r="AI68" s="34">
        <v>33</v>
      </c>
      <c r="AJ68" s="34">
        <v>0</v>
      </c>
      <c r="AK68" s="34">
        <v>0</v>
      </c>
      <c r="AL68" s="34">
        <v>0</v>
      </c>
      <c r="AM68" s="34">
        <v>0</v>
      </c>
      <c r="AN68" s="34">
        <v>71</v>
      </c>
      <c r="AO68" s="34">
        <v>46</v>
      </c>
      <c r="AP68" s="34">
        <v>117</v>
      </c>
      <c r="AQ68" s="34">
        <v>12</v>
      </c>
      <c r="AR68" s="34">
        <v>6</v>
      </c>
      <c r="AS68" s="34">
        <v>8</v>
      </c>
      <c r="AT68" s="34">
        <v>48</v>
      </c>
      <c r="AU68" s="34">
        <v>2</v>
      </c>
      <c r="AV68" s="34">
        <v>29</v>
      </c>
      <c r="AW68" s="34">
        <v>0</v>
      </c>
      <c r="AX68" s="34">
        <v>0</v>
      </c>
      <c r="AY68" s="34">
        <v>0</v>
      </c>
      <c r="AZ68" s="34">
        <v>0</v>
      </c>
      <c r="BA68" s="34">
        <v>68</v>
      </c>
      <c r="BB68" s="34">
        <v>37</v>
      </c>
      <c r="BC68" s="34">
        <v>105</v>
      </c>
      <c r="BD68" s="34">
        <v>8</v>
      </c>
      <c r="BE68" s="34">
        <v>5</v>
      </c>
      <c r="BF68" s="34">
        <v>7</v>
      </c>
      <c r="BG68" s="34">
        <v>46</v>
      </c>
      <c r="BH68" s="34">
        <v>5</v>
      </c>
      <c r="BI68" s="34">
        <v>25</v>
      </c>
      <c r="BM68" s="34">
        <v>0</v>
      </c>
      <c r="BN68" s="34">
        <v>61</v>
      </c>
      <c r="BO68" s="34">
        <v>35</v>
      </c>
      <c r="BP68" s="34">
        <v>96</v>
      </c>
      <c r="BQ68" s="112">
        <v>15</v>
      </c>
      <c r="BR68" s="112">
        <v>4</v>
      </c>
      <c r="BS68" s="112">
        <v>11</v>
      </c>
      <c r="BT68" s="112">
        <v>48</v>
      </c>
      <c r="BU68" s="112">
        <v>1</v>
      </c>
      <c r="BV68" s="112">
        <v>34</v>
      </c>
      <c r="BW68" s="112">
        <v>0</v>
      </c>
      <c r="BX68" s="112">
        <v>0</v>
      </c>
      <c r="BY68" s="112">
        <v>74</v>
      </c>
      <c r="BZ68" s="112">
        <v>39</v>
      </c>
      <c r="CA68" s="112">
        <v>113</v>
      </c>
    </row>
    <row r="69" spans="1:79" x14ac:dyDescent="0.25">
      <c r="B69" s="34" t="s">
        <v>68</v>
      </c>
      <c r="C69" s="34" t="s">
        <v>68</v>
      </c>
      <c r="D69" s="34">
        <v>2</v>
      </c>
      <c r="E69" s="34">
        <v>2</v>
      </c>
      <c r="F69" s="34">
        <v>0</v>
      </c>
      <c r="G69" s="34">
        <v>5</v>
      </c>
      <c r="H69" s="34">
        <v>3</v>
      </c>
      <c r="I69" s="34">
        <v>6</v>
      </c>
      <c r="J69" s="34">
        <v>0</v>
      </c>
      <c r="K69" s="34">
        <v>0</v>
      </c>
      <c r="L69" s="34">
        <v>0</v>
      </c>
      <c r="M69" s="34">
        <v>0</v>
      </c>
      <c r="N69" s="34">
        <v>7</v>
      </c>
      <c r="O69" s="34">
        <v>11</v>
      </c>
      <c r="P69" s="34">
        <v>18</v>
      </c>
      <c r="Q69" s="34">
        <v>0</v>
      </c>
      <c r="R69" s="34">
        <v>0</v>
      </c>
      <c r="S69" s="34">
        <v>3</v>
      </c>
      <c r="T69" s="34">
        <v>4</v>
      </c>
      <c r="U69" s="34">
        <v>0</v>
      </c>
      <c r="V69" s="34">
        <v>6</v>
      </c>
      <c r="W69" s="34">
        <v>0</v>
      </c>
      <c r="X69" s="34">
        <v>0</v>
      </c>
      <c r="Y69" s="34">
        <v>0</v>
      </c>
      <c r="Z69" s="34">
        <v>0</v>
      </c>
      <c r="AA69" s="34">
        <v>7</v>
      </c>
      <c r="AB69" s="34">
        <v>6</v>
      </c>
      <c r="AC69" s="34">
        <v>13</v>
      </c>
      <c r="AD69" s="34">
        <v>1</v>
      </c>
      <c r="AE69" s="34">
        <v>0</v>
      </c>
      <c r="AF69" s="34">
        <v>3</v>
      </c>
      <c r="AG69" s="34">
        <v>6</v>
      </c>
      <c r="AH69" s="34">
        <v>0</v>
      </c>
      <c r="AI69" s="34">
        <v>4</v>
      </c>
      <c r="AJ69" s="34">
        <v>0</v>
      </c>
      <c r="AK69" s="34">
        <v>0</v>
      </c>
      <c r="AL69" s="34">
        <v>0</v>
      </c>
      <c r="AM69" s="34">
        <v>0</v>
      </c>
      <c r="AN69" s="34">
        <v>10</v>
      </c>
      <c r="AO69" s="34">
        <v>4</v>
      </c>
      <c r="AP69" s="34">
        <v>14</v>
      </c>
      <c r="AQ69" s="34">
        <v>0</v>
      </c>
      <c r="AR69" s="34">
        <v>0</v>
      </c>
      <c r="AS69" s="34">
        <v>0</v>
      </c>
      <c r="AT69" s="34">
        <v>8</v>
      </c>
      <c r="AU69" s="34">
        <v>0</v>
      </c>
      <c r="AV69" s="34">
        <v>1</v>
      </c>
      <c r="AW69" s="34">
        <v>0</v>
      </c>
      <c r="AX69" s="34">
        <v>0</v>
      </c>
      <c r="AY69" s="34">
        <v>0</v>
      </c>
      <c r="AZ69" s="34">
        <v>0</v>
      </c>
      <c r="BA69" s="34">
        <v>8</v>
      </c>
      <c r="BB69" s="34">
        <v>1</v>
      </c>
      <c r="BC69" s="34">
        <v>9</v>
      </c>
      <c r="BD69" s="34">
        <v>1</v>
      </c>
      <c r="BE69" s="34">
        <v>0</v>
      </c>
      <c r="BF69" s="34">
        <v>1</v>
      </c>
      <c r="BG69" s="34">
        <v>7</v>
      </c>
      <c r="BH69" s="34">
        <v>2</v>
      </c>
      <c r="BI69" s="34">
        <v>6</v>
      </c>
      <c r="BM69" s="34">
        <v>0</v>
      </c>
      <c r="BN69" s="34">
        <v>9</v>
      </c>
      <c r="BO69" s="34">
        <v>8</v>
      </c>
      <c r="BP69" s="34">
        <v>17</v>
      </c>
      <c r="BQ69" s="112">
        <v>3</v>
      </c>
      <c r="BR69" s="112">
        <v>1</v>
      </c>
      <c r="BS69" s="112">
        <v>3</v>
      </c>
      <c r="BT69" s="112">
        <v>9</v>
      </c>
      <c r="BU69" s="112">
        <v>0</v>
      </c>
      <c r="BV69" s="112">
        <v>2</v>
      </c>
      <c r="BW69" s="112">
        <v>0</v>
      </c>
      <c r="BX69" s="112">
        <v>0</v>
      </c>
      <c r="BY69" s="112">
        <v>15</v>
      </c>
      <c r="BZ69" s="112">
        <v>3</v>
      </c>
      <c r="CA69" s="112">
        <v>18</v>
      </c>
    </row>
    <row r="70" spans="1:79" x14ac:dyDescent="0.25">
      <c r="B70" s="34" t="s">
        <v>69</v>
      </c>
      <c r="C70" s="34" t="s">
        <v>69</v>
      </c>
      <c r="D70" s="34">
        <v>21</v>
      </c>
      <c r="E70" s="34">
        <v>6</v>
      </c>
      <c r="F70" s="34">
        <v>19</v>
      </c>
      <c r="G70" s="34">
        <v>91</v>
      </c>
      <c r="H70" s="34">
        <v>5</v>
      </c>
      <c r="I70" s="34">
        <v>45</v>
      </c>
      <c r="J70" s="34">
        <v>0</v>
      </c>
      <c r="K70" s="34">
        <v>0</v>
      </c>
      <c r="L70" s="34">
        <v>0</v>
      </c>
      <c r="M70" s="34">
        <v>0</v>
      </c>
      <c r="N70" s="34">
        <v>131</v>
      </c>
      <c r="O70" s="34">
        <v>56</v>
      </c>
      <c r="P70" s="34">
        <v>187</v>
      </c>
      <c r="Q70" s="34">
        <v>23</v>
      </c>
      <c r="R70" s="34">
        <v>11</v>
      </c>
      <c r="S70" s="34">
        <v>13</v>
      </c>
      <c r="T70" s="34">
        <v>81</v>
      </c>
      <c r="U70" s="34">
        <v>2</v>
      </c>
      <c r="V70" s="34">
        <v>59</v>
      </c>
      <c r="W70" s="34">
        <v>0</v>
      </c>
      <c r="X70" s="34">
        <v>0</v>
      </c>
      <c r="Y70" s="34">
        <v>0</v>
      </c>
      <c r="Z70" s="34">
        <v>0</v>
      </c>
      <c r="AA70" s="34">
        <v>117</v>
      </c>
      <c r="AB70" s="34">
        <v>72</v>
      </c>
      <c r="AC70" s="34">
        <v>189</v>
      </c>
      <c r="AD70" s="34">
        <v>10</v>
      </c>
      <c r="AE70" s="34">
        <v>9</v>
      </c>
      <c r="AF70" s="34">
        <v>9</v>
      </c>
      <c r="AG70" s="34">
        <v>60</v>
      </c>
      <c r="AH70" s="34">
        <v>4</v>
      </c>
      <c r="AI70" s="34">
        <v>32</v>
      </c>
      <c r="AJ70" s="34">
        <v>0</v>
      </c>
      <c r="AK70" s="34">
        <v>0</v>
      </c>
      <c r="AL70" s="34">
        <v>0</v>
      </c>
      <c r="AM70" s="34">
        <v>0</v>
      </c>
      <c r="AN70" s="34">
        <v>79</v>
      </c>
      <c r="AO70" s="34">
        <v>45</v>
      </c>
      <c r="AP70" s="34">
        <v>124</v>
      </c>
      <c r="AQ70" s="34">
        <v>12</v>
      </c>
      <c r="AR70" s="34">
        <v>5</v>
      </c>
      <c r="AS70" s="34">
        <v>7</v>
      </c>
      <c r="AT70" s="34">
        <v>39</v>
      </c>
      <c r="AU70" s="34">
        <v>3</v>
      </c>
      <c r="AV70" s="34">
        <v>22</v>
      </c>
      <c r="AW70" s="34">
        <v>0</v>
      </c>
      <c r="AX70" s="34">
        <v>0</v>
      </c>
      <c r="AY70" s="34">
        <v>0</v>
      </c>
      <c r="AZ70" s="34">
        <v>0</v>
      </c>
      <c r="BA70" s="34">
        <v>58</v>
      </c>
      <c r="BB70" s="34">
        <v>30</v>
      </c>
      <c r="BC70" s="34">
        <v>88</v>
      </c>
      <c r="BD70" s="34">
        <v>19</v>
      </c>
      <c r="BE70" s="34">
        <v>4</v>
      </c>
      <c r="BF70" s="34">
        <v>8</v>
      </c>
      <c r="BG70" s="34">
        <v>54</v>
      </c>
      <c r="BH70" s="34">
        <v>6</v>
      </c>
      <c r="BI70" s="34">
        <v>21</v>
      </c>
      <c r="BM70" s="34">
        <v>0</v>
      </c>
      <c r="BN70" s="34">
        <v>81</v>
      </c>
      <c r="BO70" s="34">
        <v>31</v>
      </c>
      <c r="BP70" s="34">
        <v>112</v>
      </c>
      <c r="BQ70" s="112">
        <v>9</v>
      </c>
      <c r="BR70" s="112">
        <v>5</v>
      </c>
      <c r="BS70" s="112">
        <v>5</v>
      </c>
      <c r="BT70" s="112">
        <v>57</v>
      </c>
      <c r="BU70" s="112">
        <v>1</v>
      </c>
      <c r="BV70" s="112">
        <v>25</v>
      </c>
      <c r="BW70" s="112">
        <v>0</v>
      </c>
      <c r="BX70" s="112">
        <v>0</v>
      </c>
      <c r="BY70" s="112">
        <v>71</v>
      </c>
      <c r="BZ70" s="112">
        <v>31</v>
      </c>
      <c r="CA70" s="112">
        <v>102</v>
      </c>
    </row>
    <row r="71" spans="1:79" x14ac:dyDescent="0.25">
      <c r="B71" s="34" t="s">
        <v>82</v>
      </c>
      <c r="C71" s="34" t="s">
        <v>81</v>
      </c>
      <c r="D71" s="34">
        <v>5</v>
      </c>
      <c r="E71" s="34">
        <v>1</v>
      </c>
      <c r="F71" s="34">
        <v>8</v>
      </c>
      <c r="G71" s="34">
        <v>19</v>
      </c>
      <c r="H71" s="34">
        <v>1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32</v>
      </c>
      <c r="O71" s="34">
        <v>2</v>
      </c>
      <c r="P71" s="34">
        <v>34</v>
      </c>
      <c r="Q71" s="34">
        <v>2</v>
      </c>
      <c r="R71" s="34">
        <v>1</v>
      </c>
      <c r="S71" s="34">
        <v>5</v>
      </c>
      <c r="T71" s="34">
        <v>12</v>
      </c>
      <c r="U71" s="34">
        <v>1</v>
      </c>
      <c r="V71" s="34">
        <v>1</v>
      </c>
      <c r="W71" s="34">
        <v>0</v>
      </c>
      <c r="X71" s="34">
        <v>0</v>
      </c>
      <c r="Y71" s="34">
        <v>0</v>
      </c>
      <c r="Z71" s="34">
        <v>0</v>
      </c>
      <c r="AA71" s="34">
        <v>19</v>
      </c>
      <c r="AB71" s="34">
        <v>3</v>
      </c>
      <c r="AC71" s="34">
        <v>22</v>
      </c>
      <c r="AD71" s="34">
        <v>4</v>
      </c>
      <c r="AE71" s="34">
        <v>1</v>
      </c>
      <c r="AF71" s="34">
        <v>9</v>
      </c>
      <c r="AG71" s="34">
        <v>9</v>
      </c>
      <c r="AH71" s="34">
        <v>1</v>
      </c>
      <c r="AI71" s="34">
        <v>3</v>
      </c>
      <c r="AJ71" s="34">
        <v>0</v>
      </c>
      <c r="AK71" s="34">
        <v>0</v>
      </c>
      <c r="AL71" s="34">
        <v>0</v>
      </c>
      <c r="AM71" s="34">
        <v>0</v>
      </c>
      <c r="AN71" s="34">
        <v>22</v>
      </c>
      <c r="AO71" s="34">
        <v>5</v>
      </c>
      <c r="AP71" s="34">
        <v>27</v>
      </c>
      <c r="AQ71" s="34">
        <v>2</v>
      </c>
      <c r="AR71" s="34">
        <v>1</v>
      </c>
      <c r="AS71" s="34">
        <v>10</v>
      </c>
      <c r="AT71" s="34">
        <v>7</v>
      </c>
      <c r="AU71" s="34">
        <v>2</v>
      </c>
      <c r="AV71" s="34">
        <v>1</v>
      </c>
      <c r="AW71" s="34">
        <v>0</v>
      </c>
      <c r="AX71" s="34">
        <v>0</v>
      </c>
      <c r="AY71" s="34">
        <v>0</v>
      </c>
      <c r="AZ71" s="34">
        <v>0</v>
      </c>
      <c r="BA71" s="34">
        <v>19</v>
      </c>
      <c r="BB71" s="34">
        <v>4</v>
      </c>
      <c r="BC71" s="34">
        <v>23</v>
      </c>
      <c r="BD71" s="34">
        <v>3</v>
      </c>
      <c r="BE71" s="34">
        <v>0</v>
      </c>
      <c r="BF71" s="34">
        <v>8</v>
      </c>
      <c r="BG71" s="34">
        <v>10</v>
      </c>
      <c r="BH71" s="34">
        <v>0</v>
      </c>
      <c r="BI71" s="34">
        <v>2</v>
      </c>
      <c r="BM71" s="34">
        <v>0</v>
      </c>
      <c r="BN71" s="34">
        <v>21</v>
      </c>
      <c r="BO71" s="34">
        <v>2</v>
      </c>
      <c r="BP71" s="34">
        <v>23</v>
      </c>
      <c r="BQ71" s="112">
        <v>2</v>
      </c>
      <c r="BR71" s="112">
        <v>0</v>
      </c>
      <c r="BS71" s="112">
        <v>8</v>
      </c>
      <c r="BT71" s="112">
        <v>6</v>
      </c>
      <c r="BU71" s="112">
        <v>1</v>
      </c>
      <c r="BV71" s="112">
        <v>2</v>
      </c>
      <c r="BW71" s="112">
        <v>0</v>
      </c>
      <c r="BX71" s="112">
        <v>0</v>
      </c>
      <c r="BY71" s="112">
        <v>16</v>
      </c>
      <c r="BZ71" s="112">
        <v>3</v>
      </c>
      <c r="CA71" s="112">
        <v>19</v>
      </c>
    </row>
    <row r="72" spans="1:79" x14ac:dyDescent="0.25">
      <c r="C72" s="34" t="s">
        <v>83</v>
      </c>
      <c r="D72" s="34">
        <v>3</v>
      </c>
      <c r="E72" s="34">
        <v>2</v>
      </c>
      <c r="F72" s="34">
        <v>1</v>
      </c>
      <c r="G72" s="34">
        <v>1</v>
      </c>
      <c r="H72" s="34">
        <v>1</v>
      </c>
      <c r="I72" s="34">
        <v>2</v>
      </c>
      <c r="J72" s="34">
        <v>0</v>
      </c>
      <c r="K72" s="34">
        <v>0</v>
      </c>
      <c r="L72" s="34">
        <v>0</v>
      </c>
      <c r="M72" s="34">
        <v>0</v>
      </c>
      <c r="N72" s="34">
        <v>5</v>
      </c>
      <c r="O72" s="34">
        <v>5</v>
      </c>
      <c r="P72" s="34">
        <v>10</v>
      </c>
      <c r="Q72" s="34">
        <v>3</v>
      </c>
      <c r="R72" s="34">
        <v>0</v>
      </c>
      <c r="S72" s="34">
        <v>5</v>
      </c>
      <c r="T72" s="34">
        <v>6</v>
      </c>
      <c r="U72" s="34">
        <v>0</v>
      </c>
      <c r="V72" s="34">
        <v>2</v>
      </c>
      <c r="W72" s="34">
        <v>0</v>
      </c>
      <c r="X72" s="34">
        <v>0</v>
      </c>
      <c r="Y72" s="34">
        <v>0</v>
      </c>
      <c r="Z72" s="34">
        <v>0</v>
      </c>
      <c r="AA72" s="34">
        <v>14</v>
      </c>
      <c r="AB72" s="34">
        <v>2</v>
      </c>
      <c r="AC72" s="34">
        <v>16</v>
      </c>
      <c r="AD72" s="34">
        <v>2</v>
      </c>
      <c r="AE72" s="34">
        <v>0</v>
      </c>
      <c r="AF72" s="34">
        <v>2</v>
      </c>
      <c r="AG72" s="34">
        <v>5</v>
      </c>
      <c r="AH72" s="34">
        <v>0</v>
      </c>
      <c r="AI72" s="34">
        <v>0</v>
      </c>
      <c r="AJ72" s="34">
        <v>0</v>
      </c>
      <c r="AK72" s="34">
        <v>0</v>
      </c>
      <c r="AL72" s="34">
        <v>0</v>
      </c>
      <c r="AM72" s="34">
        <v>0</v>
      </c>
      <c r="AN72" s="34">
        <v>9</v>
      </c>
      <c r="AO72" s="34">
        <v>0</v>
      </c>
      <c r="AP72" s="34">
        <v>9</v>
      </c>
      <c r="AQ72" s="34">
        <v>3</v>
      </c>
      <c r="AR72" s="34">
        <v>0</v>
      </c>
      <c r="AS72" s="34">
        <v>1</v>
      </c>
      <c r="AT72" s="34">
        <v>1</v>
      </c>
      <c r="AU72" s="34">
        <v>0</v>
      </c>
      <c r="AV72" s="34">
        <v>0</v>
      </c>
      <c r="AW72" s="34">
        <v>0</v>
      </c>
      <c r="AX72" s="34">
        <v>0</v>
      </c>
      <c r="AY72" s="34">
        <v>0</v>
      </c>
      <c r="AZ72" s="34">
        <v>0</v>
      </c>
      <c r="BA72" s="34">
        <v>5</v>
      </c>
      <c r="BB72" s="34">
        <v>0</v>
      </c>
      <c r="BC72" s="34">
        <v>5</v>
      </c>
      <c r="BD72" s="34">
        <v>3</v>
      </c>
      <c r="BE72" s="34">
        <v>0</v>
      </c>
      <c r="BF72" s="34">
        <v>0</v>
      </c>
      <c r="BG72" s="34">
        <v>2</v>
      </c>
      <c r="BH72" s="34">
        <v>0</v>
      </c>
      <c r="BI72" s="34">
        <v>0</v>
      </c>
      <c r="BM72" s="34">
        <v>0</v>
      </c>
      <c r="BN72" s="34">
        <v>5</v>
      </c>
      <c r="BO72" s="34">
        <v>0</v>
      </c>
      <c r="BP72" s="34">
        <v>5</v>
      </c>
      <c r="BQ72" s="112">
        <v>2</v>
      </c>
      <c r="BR72" s="112">
        <v>0</v>
      </c>
      <c r="BS72" s="112">
        <v>3</v>
      </c>
      <c r="BT72" s="112">
        <v>2</v>
      </c>
      <c r="BU72" s="112">
        <v>0</v>
      </c>
      <c r="BV72" s="112">
        <v>2</v>
      </c>
      <c r="BW72" s="112">
        <v>0</v>
      </c>
      <c r="BX72" s="112">
        <v>0</v>
      </c>
      <c r="BY72" s="112">
        <v>7</v>
      </c>
      <c r="BZ72" s="112">
        <v>2</v>
      </c>
      <c r="CA72" s="112">
        <v>9</v>
      </c>
    </row>
    <row r="73" spans="1:79" x14ac:dyDescent="0.25">
      <c r="C73" s="34" t="s">
        <v>84</v>
      </c>
      <c r="D73" s="34">
        <v>1</v>
      </c>
      <c r="E73" s="34">
        <v>0</v>
      </c>
      <c r="F73" s="34">
        <v>1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2</v>
      </c>
      <c r="O73" s="34">
        <v>0</v>
      </c>
      <c r="P73" s="34">
        <v>2</v>
      </c>
      <c r="Q73" s="34">
        <v>1</v>
      </c>
      <c r="R73" s="34">
        <v>0</v>
      </c>
      <c r="S73" s="34">
        <v>3</v>
      </c>
      <c r="T73" s="34">
        <v>1</v>
      </c>
      <c r="U73" s="34">
        <v>2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5</v>
      </c>
      <c r="AB73" s="34">
        <v>2</v>
      </c>
      <c r="AC73" s="34">
        <v>7</v>
      </c>
      <c r="AD73" s="34">
        <v>1</v>
      </c>
      <c r="AE73" s="34">
        <v>0</v>
      </c>
      <c r="AF73" s="34">
        <v>1</v>
      </c>
      <c r="AG73" s="34">
        <v>3</v>
      </c>
      <c r="AH73" s="34">
        <v>0</v>
      </c>
      <c r="AI73" s="34">
        <v>2</v>
      </c>
      <c r="AJ73" s="34">
        <v>0</v>
      </c>
      <c r="AK73" s="34">
        <v>0</v>
      </c>
      <c r="AL73" s="34">
        <v>0</v>
      </c>
      <c r="AM73" s="34">
        <v>0</v>
      </c>
      <c r="AN73" s="34">
        <v>5</v>
      </c>
      <c r="AO73" s="34">
        <v>2</v>
      </c>
      <c r="AP73" s="34">
        <v>7</v>
      </c>
      <c r="AQ73" s="34">
        <v>0</v>
      </c>
      <c r="AR73" s="34">
        <v>1</v>
      </c>
      <c r="AS73" s="34">
        <v>2</v>
      </c>
      <c r="AT73" s="34">
        <v>0</v>
      </c>
      <c r="AU73" s="34">
        <v>0</v>
      </c>
      <c r="AV73" s="34">
        <v>1</v>
      </c>
      <c r="AW73" s="34">
        <v>0</v>
      </c>
      <c r="AX73" s="34">
        <v>0</v>
      </c>
      <c r="AY73" s="34">
        <v>0</v>
      </c>
      <c r="AZ73" s="34">
        <v>0</v>
      </c>
      <c r="BA73" s="34">
        <v>2</v>
      </c>
      <c r="BB73" s="34">
        <v>2</v>
      </c>
      <c r="BC73" s="34">
        <v>4</v>
      </c>
      <c r="BD73" s="34">
        <v>1</v>
      </c>
      <c r="BE73" s="34">
        <v>0</v>
      </c>
      <c r="BF73" s="34">
        <v>1</v>
      </c>
      <c r="BG73" s="34">
        <v>1</v>
      </c>
      <c r="BH73" s="34">
        <v>0</v>
      </c>
      <c r="BI73" s="34">
        <v>0</v>
      </c>
      <c r="BM73" s="34">
        <v>0</v>
      </c>
      <c r="BN73" s="34">
        <v>3</v>
      </c>
      <c r="BO73" s="34">
        <v>0</v>
      </c>
      <c r="BP73" s="34">
        <v>3</v>
      </c>
      <c r="BQ73" s="112">
        <v>1</v>
      </c>
      <c r="BR73" s="112">
        <v>0</v>
      </c>
      <c r="BS73" s="112">
        <v>1</v>
      </c>
      <c r="BT73" s="112">
        <v>1</v>
      </c>
      <c r="BU73" s="112">
        <v>2</v>
      </c>
      <c r="BV73" s="112">
        <v>0</v>
      </c>
      <c r="BW73" s="112">
        <v>0</v>
      </c>
      <c r="BX73" s="112">
        <v>0</v>
      </c>
      <c r="BY73" s="112">
        <v>3</v>
      </c>
      <c r="BZ73" s="112">
        <v>2</v>
      </c>
      <c r="CA73" s="112">
        <v>5</v>
      </c>
    </row>
    <row r="74" spans="1:79" x14ac:dyDescent="0.25">
      <c r="C74" s="34" t="s">
        <v>90</v>
      </c>
      <c r="D74" s="34">
        <v>4</v>
      </c>
      <c r="E74" s="34">
        <v>2</v>
      </c>
      <c r="F74" s="34">
        <v>2</v>
      </c>
      <c r="G74" s="34">
        <v>1</v>
      </c>
      <c r="H74" s="34">
        <v>1</v>
      </c>
      <c r="I74" s="34">
        <v>2</v>
      </c>
      <c r="J74" s="34">
        <v>0</v>
      </c>
      <c r="K74" s="34">
        <v>0</v>
      </c>
      <c r="L74" s="34">
        <v>0</v>
      </c>
      <c r="M74" s="34">
        <v>0</v>
      </c>
      <c r="N74" s="34">
        <v>7</v>
      </c>
      <c r="O74" s="34">
        <v>5</v>
      </c>
      <c r="P74" s="34">
        <v>12</v>
      </c>
      <c r="Q74" s="34">
        <v>4</v>
      </c>
      <c r="R74" s="34">
        <v>0</v>
      </c>
      <c r="S74" s="34">
        <v>8</v>
      </c>
      <c r="T74" s="34">
        <v>7</v>
      </c>
      <c r="U74" s="34">
        <v>2</v>
      </c>
      <c r="V74" s="34">
        <v>2</v>
      </c>
      <c r="W74" s="34">
        <v>0</v>
      </c>
      <c r="X74" s="34">
        <v>0</v>
      </c>
      <c r="Y74" s="34">
        <v>0</v>
      </c>
      <c r="Z74" s="34">
        <v>0</v>
      </c>
      <c r="AA74" s="34">
        <v>19</v>
      </c>
      <c r="AB74" s="34">
        <v>4</v>
      </c>
      <c r="AC74" s="34">
        <v>23</v>
      </c>
      <c r="AD74" s="34">
        <v>3</v>
      </c>
      <c r="AE74" s="34">
        <v>0</v>
      </c>
      <c r="AF74" s="34">
        <v>3</v>
      </c>
      <c r="AG74" s="34">
        <v>8</v>
      </c>
      <c r="AH74" s="34">
        <v>0</v>
      </c>
      <c r="AI74" s="34">
        <v>2</v>
      </c>
      <c r="AJ74" s="34">
        <v>0</v>
      </c>
      <c r="AK74" s="34">
        <v>0</v>
      </c>
      <c r="AL74" s="34">
        <v>0</v>
      </c>
      <c r="AM74" s="34">
        <v>0</v>
      </c>
      <c r="AN74" s="34">
        <v>14</v>
      </c>
      <c r="AO74" s="34">
        <v>2</v>
      </c>
      <c r="AP74" s="34">
        <v>16</v>
      </c>
      <c r="AQ74" s="34">
        <v>3</v>
      </c>
      <c r="AR74" s="34">
        <v>1</v>
      </c>
      <c r="AS74" s="34">
        <v>3</v>
      </c>
      <c r="AT74" s="34">
        <v>1</v>
      </c>
      <c r="AU74" s="34">
        <v>0</v>
      </c>
      <c r="AV74" s="34">
        <v>1</v>
      </c>
      <c r="AW74" s="34">
        <v>0</v>
      </c>
      <c r="AX74" s="34">
        <v>0</v>
      </c>
      <c r="AY74" s="34">
        <v>0</v>
      </c>
      <c r="AZ74" s="34">
        <v>0</v>
      </c>
      <c r="BA74" s="34">
        <v>7</v>
      </c>
      <c r="BB74" s="34">
        <v>2</v>
      </c>
      <c r="BC74" s="34">
        <v>9</v>
      </c>
      <c r="BD74" s="34">
        <v>4</v>
      </c>
      <c r="BE74" s="34">
        <v>0</v>
      </c>
      <c r="BF74" s="34">
        <v>1</v>
      </c>
      <c r="BG74" s="34">
        <v>3</v>
      </c>
      <c r="BH74" s="34">
        <v>0</v>
      </c>
      <c r="BI74" s="34">
        <v>0</v>
      </c>
      <c r="BN74" s="34">
        <v>8</v>
      </c>
      <c r="BO74" s="34">
        <v>0</v>
      </c>
      <c r="BP74" s="34">
        <v>8</v>
      </c>
      <c r="BQ74" s="111">
        <f>SUM(BQ71:BQ73)</f>
        <v>5</v>
      </c>
      <c r="BR74" s="111">
        <f t="shared" ref="BR74:CA74" si="10">SUM(BR71:BR73)</f>
        <v>0</v>
      </c>
      <c r="BS74" s="111">
        <f t="shared" si="10"/>
        <v>12</v>
      </c>
      <c r="BT74" s="111">
        <f t="shared" si="10"/>
        <v>9</v>
      </c>
      <c r="BU74" s="111">
        <f t="shared" si="10"/>
        <v>3</v>
      </c>
      <c r="BV74" s="111">
        <f t="shared" si="10"/>
        <v>4</v>
      </c>
      <c r="BW74" s="111">
        <f t="shared" si="10"/>
        <v>0</v>
      </c>
      <c r="BX74" s="111">
        <f t="shared" si="10"/>
        <v>0</v>
      </c>
      <c r="BY74" s="111">
        <f t="shared" si="10"/>
        <v>26</v>
      </c>
      <c r="BZ74" s="111">
        <f t="shared" si="10"/>
        <v>7</v>
      </c>
      <c r="CA74" s="111">
        <f t="shared" si="10"/>
        <v>33</v>
      </c>
    </row>
    <row r="75" spans="1:79" ht="15" customHeight="1" x14ac:dyDescent="0.25">
      <c r="B75" s="34" t="s">
        <v>8</v>
      </c>
      <c r="C75" s="34" t="s">
        <v>8</v>
      </c>
      <c r="D75" s="34">
        <v>33</v>
      </c>
      <c r="E75" s="34">
        <v>18</v>
      </c>
      <c r="F75" s="34">
        <v>25</v>
      </c>
      <c r="G75" s="34">
        <v>59</v>
      </c>
      <c r="H75" s="34">
        <v>20</v>
      </c>
      <c r="I75" s="34">
        <v>26</v>
      </c>
      <c r="J75" s="34">
        <v>0</v>
      </c>
      <c r="K75" s="34">
        <v>0</v>
      </c>
      <c r="L75" s="34">
        <v>0</v>
      </c>
      <c r="M75" s="34">
        <v>0</v>
      </c>
      <c r="N75" s="34">
        <v>117</v>
      </c>
      <c r="O75" s="34">
        <v>64</v>
      </c>
      <c r="P75" s="34">
        <v>181</v>
      </c>
      <c r="Q75" s="34">
        <v>25</v>
      </c>
      <c r="R75" s="34">
        <v>13</v>
      </c>
      <c r="S75" s="34">
        <v>11</v>
      </c>
      <c r="T75" s="34">
        <v>43</v>
      </c>
      <c r="U75" s="34">
        <v>13</v>
      </c>
      <c r="V75" s="34">
        <v>29</v>
      </c>
      <c r="W75" s="34">
        <v>0</v>
      </c>
      <c r="X75" s="34">
        <v>0</v>
      </c>
      <c r="Y75" s="34">
        <v>0</v>
      </c>
      <c r="Z75" s="34">
        <v>0</v>
      </c>
      <c r="AA75" s="34">
        <v>79</v>
      </c>
      <c r="AB75" s="34">
        <v>55</v>
      </c>
      <c r="AC75" s="34">
        <v>134</v>
      </c>
      <c r="AD75" s="34">
        <v>25</v>
      </c>
      <c r="AE75" s="34">
        <v>13</v>
      </c>
      <c r="AF75" s="34">
        <v>15</v>
      </c>
      <c r="AG75" s="34">
        <v>45</v>
      </c>
      <c r="AH75" s="34">
        <v>11</v>
      </c>
      <c r="AI75" s="34">
        <v>26</v>
      </c>
      <c r="AJ75" s="34">
        <v>0</v>
      </c>
      <c r="AK75" s="34">
        <v>0</v>
      </c>
      <c r="AL75" s="34">
        <v>0</v>
      </c>
      <c r="AM75" s="34">
        <v>0</v>
      </c>
      <c r="AN75" s="34">
        <v>85</v>
      </c>
      <c r="AO75" s="34">
        <v>50</v>
      </c>
      <c r="AP75" s="34">
        <v>135</v>
      </c>
      <c r="AQ75" s="34">
        <v>26</v>
      </c>
      <c r="AR75" s="34">
        <v>15</v>
      </c>
      <c r="AS75" s="34">
        <v>16</v>
      </c>
      <c r="AT75" s="34">
        <v>54</v>
      </c>
      <c r="AU75" s="34">
        <v>7</v>
      </c>
      <c r="AV75" s="34">
        <v>18</v>
      </c>
      <c r="AW75" s="34">
        <v>0</v>
      </c>
      <c r="AX75" s="34">
        <v>0</v>
      </c>
      <c r="AY75" s="34">
        <v>0</v>
      </c>
      <c r="AZ75" s="34">
        <v>0</v>
      </c>
      <c r="BA75" s="34">
        <v>96</v>
      </c>
      <c r="BB75" s="34">
        <v>40</v>
      </c>
      <c r="BC75" s="34">
        <v>136</v>
      </c>
      <c r="BD75" s="34">
        <v>27</v>
      </c>
      <c r="BE75" s="34">
        <v>12</v>
      </c>
      <c r="BF75" s="34">
        <v>17</v>
      </c>
      <c r="BG75" s="34">
        <v>47</v>
      </c>
      <c r="BH75" s="34">
        <v>24</v>
      </c>
      <c r="BI75" s="34">
        <v>17</v>
      </c>
      <c r="BM75" s="34">
        <v>0</v>
      </c>
      <c r="BN75" s="34">
        <v>91</v>
      </c>
      <c r="BO75" s="34">
        <v>53</v>
      </c>
      <c r="BP75" s="34">
        <v>144</v>
      </c>
      <c r="BQ75" s="111">
        <v>26</v>
      </c>
      <c r="BR75" s="111">
        <v>8</v>
      </c>
      <c r="BS75" s="111">
        <v>13</v>
      </c>
      <c r="BT75" s="111">
        <v>55</v>
      </c>
      <c r="BU75" s="111">
        <v>9</v>
      </c>
      <c r="BV75" s="111">
        <v>16</v>
      </c>
      <c r="BW75" s="111">
        <v>0</v>
      </c>
      <c r="BX75" s="111">
        <v>0</v>
      </c>
      <c r="BY75" s="112">
        <v>94</v>
      </c>
      <c r="BZ75" s="112">
        <v>33</v>
      </c>
      <c r="CA75" s="112">
        <v>127</v>
      </c>
    </row>
    <row r="76" spans="1:79" s="62" customFormat="1" ht="15" customHeight="1" x14ac:dyDescent="0.25">
      <c r="A76" s="62" t="s">
        <v>112</v>
      </c>
      <c r="D76" s="62">
        <f t="shared" ref="D76:BO76" si="11">SUM(D67:D75)-D74</f>
        <v>117</v>
      </c>
      <c r="E76" s="62">
        <f t="shared" si="11"/>
        <v>50</v>
      </c>
      <c r="F76" s="62">
        <f t="shared" si="11"/>
        <v>93</v>
      </c>
      <c r="G76" s="62">
        <f t="shared" si="11"/>
        <v>314</v>
      </c>
      <c r="H76" s="62">
        <f t="shared" si="11"/>
        <v>34</v>
      </c>
      <c r="I76" s="62">
        <f t="shared" si="11"/>
        <v>154</v>
      </c>
      <c r="J76" s="62">
        <f t="shared" si="11"/>
        <v>0</v>
      </c>
      <c r="K76" s="62">
        <f t="shared" si="11"/>
        <v>0</v>
      </c>
      <c r="L76" s="62">
        <f t="shared" si="11"/>
        <v>0</v>
      </c>
      <c r="M76" s="62">
        <f t="shared" si="11"/>
        <v>0</v>
      </c>
      <c r="N76" s="62">
        <f t="shared" si="11"/>
        <v>524</v>
      </c>
      <c r="O76" s="62">
        <f t="shared" si="11"/>
        <v>238</v>
      </c>
      <c r="P76" s="62">
        <f t="shared" si="11"/>
        <v>762</v>
      </c>
      <c r="Q76" s="62">
        <f t="shared" si="11"/>
        <v>101</v>
      </c>
      <c r="R76" s="62">
        <f t="shared" si="11"/>
        <v>44</v>
      </c>
      <c r="S76" s="62">
        <f t="shared" si="11"/>
        <v>77</v>
      </c>
      <c r="T76" s="62">
        <f t="shared" si="11"/>
        <v>286</v>
      </c>
      <c r="U76" s="62">
        <f t="shared" si="11"/>
        <v>21</v>
      </c>
      <c r="V76" s="62">
        <f t="shared" si="11"/>
        <v>175</v>
      </c>
      <c r="W76" s="62">
        <f t="shared" si="11"/>
        <v>0</v>
      </c>
      <c r="X76" s="62">
        <f t="shared" si="11"/>
        <v>0</v>
      </c>
      <c r="Y76" s="62">
        <f t="shared" si="11"/>
        <v>0</v>
      </c>
      <c r="Z76" s="62">
        <f t="shared" si="11"/>
        <v>0</v>
      </c>
      <c r="AA76" s="62">
        <f t="shared" si="11"/>
        <v>464</v>
      </c>
      <c r="AB76" s="62">
        <f t="shared" si="11"/>
        <v>240</v>
      </c>
      <c r="AC76" s="62">
        <f t="shared" si="11"/>
        <v>704</v>
      </c>
      <c r="AD76" s="62">
        <f t="shared" si="11"/>
        <v>74</v>
      </c>
      <c r="AE76" s="62">
        <f t="shared" si="11"/>
        <v>37</v>
      </c>
      <c r="AF76" s="62">
        <f t="shared" si="11"/>
        <v>60</v>
      </c>
      <c r="AG76" s="62">
        <f t="shared" si="11"/>
        <v>243</v>
      </c>
      <c r="AH76" s="62">
        <f t="shared" si="11"/>
        <v>21</v>
      </c>
      <c r="AI76" s="62">
        <f t="shared" si="11"/>
        <v>133</v>
      </c>
      <c r="AJ76" s="62">
        <f t="shared" si="11"/>
        <v>0</v>
      </c>
      <c r="AK76" s="62">
        <f t="shared" si="11"/>
        <v>0</v>
      </c>
      <c r="AL76" s="62">
        <f t="shared" si="11"/>
        <v>0</v>
      </c>
      <c r="AM76" s="62">
        <f t="shared" si="11"/>
        <v>0</v>
      </c>
      <c r="AN76" s="62">
        <f t="shared" si="11"/>
        <v>377</v>
      </c>
      <c r="AO76" s="62">
        <f t="shared" si="11"/>
        <v>191</v>
      </c>
      <c r="AP76" s="62">
        <f t="shared" si="11"/>
        <v>568</v>
      </c>
      <c r="AQ76" s="62">
        <f t="shared" si="11"/>
        <v>73</v>
      </c>
      <c r="AR76" s="62">
        <f t="shared" si="11"/>
        <v>37</v>
      </c>
      <c r="AS76" s="62">
        <f t="shared" si="11"/>
        <v>57</v>
      </c>
      <c r="AT76" s="62">
        <f t="shared" si="11"/>
        <v>228</v>
      </c>
      <c r="AU76" s="62">
        <f t="shared" si="11"/>
        <v>15</v>
      </c>
      <c r="AV76" s="62">
        <f t="shared" si="11"/>
        <v>100</v>
      </c>
      <c r="AW76" s="62">
        <f t="shared" si="11"/>
        <v>0</v>
      </c>
      <c r="AX76" s="62">
        <f t="shared" si="11"/>
        <v>0</v>
      </c>
      <c r="AY76" s="62">
        <f t="shared" si="11"/>
        <v>0</v>
      </c>
      <c r="AZ76" s="62">
        <f t="shared" si="11"/>
        <v>0</v>
      </c>
      <c r="BA76" s="62">
        <f t="shared" si="11"/>
        <v>358</v>
      </c>
      <c r="BB76" s="62">
        <f t="shared" si="11"/>
        <v>152</v>
      </c>
      <c r="BC76" s="62">
        <f t="shared" si="11"/>
        <v>510</v>
      </c>
      <c r="BD76" s="62">
        <f t="shared" si="11"/>
        <v>87</v>
      </c>
      <c r="BE76" s="62">
        <f t="shared" si="11"/>
        <v>26</v>
      </c>
      <c r="BF76" s="62">
        <f t="shared" si="11"/>
        <v>55</v>
      </c>
      <c r="BG76" s="62">
        <f t="shared" si="11"/>
        <v>265</v>
      </c>
      <c r="BH76" s="62">
        <f t="shared" si="11"/>
        <v>42</v>
      </c>
      <c r="BI76" s="62">
        <f t="shared" si="11"/>
        <v>102</v>
      </c>
      <c r="BJ76" s="62">
        <f t="shared" si="11"/>
        <v>0</v>
      </c>
      <c r="BK76" s="62">
        <f t="shared" si="11"/>
        <v>0</v>
      </c>
      <c r="BL76" s="62">
        <f t="shared" si="11"/>
        <v>0</v>
      </c>
      <c r="BM76" s="62">
        <f t="shared" si="11"/>
        <v>0</v>
      </c>
      <c r="BN76" s="62">
        <f t="shared" si="11"/>
        <v>407</v>
      </c>
      <c r="BO76" s="62">
        <f t="shared" si="11"/>
        <v>170</v>
      </c>
      <c r="BP76" s="62">
        <f t="shared" ref="BP76:CA76" si="12">SUM(BP67:BP75)-BP74</f>
        <v>577</v>
      </c>
      <c r="BQ76" s="62">
        <f t="shared" si="12"/>
        <v>76</v>
      </c>
      <c r="BR76" s="62">
        <f t="shared" si="12"/>
        <v>26</v>
      </c>
      <c r="BS76" s="62">
        <f t="shared" si="12"/>
        <v>59</v>
      </c>
      <c r="BT76" s="62">
        <f t="shared" si="12"/>
        <v>263</v>
      </c>
      <c r="BU76" s="62">
        <f t="shared" si="12"/>
        <v>16</v>
      </c>
      <c r="BV76" s="62">
        <f t="shared" si="12"/>
        <v>112</v>
      </c>
      <c r="BW76" s="62">
        <f t="shared" si="12"/>
        <v>0</v>
      </c>
      <c r="BX76" s="62">
        <f t="shared" si="12"/>
        <v>0</v>
      </c>
      <c r="BY76" s="62">
        <f t="shared" si="12"/>
        <v>398</v>
      </c>
      <c r="BZ76" s="62">
        <f t="shared" si="12"/>
        <v>154</v>
      </c>
      <c r="CA76" s="62">
        <f t="shared" si="12"/>
        <v>552</v>
      </c>
    </row>
    <row r="77" spans="1:79" s="131" customFormat="1" ht="15" customHeight="1" x14ac:dyDescent="0.25">
      <c r="A77" s="131" t="s">
        <v>70</v>
      </c>
      <c r="B77" s="131" t="s">
        <v>71</v>
      </c>
      <c r="C77" s="131" t="s">
        <v>71</v>
      </c>
      <c r="D77" s="131">
        <v>10</v>
      </c>
      <c r="E77" s="131">
        <v>8</v>
      </c>
      <c r="F77" s="131">
        <v>9</v>
      </c>
      <c r="G77" s="131">
        <v>29</v>
      </c>
      <c r="H77" s="131">
        <v>5</v>
      </c>
      <c r="I77" s="131">
        <v>12</v>
      </c>
      <c r="J77" s="131">
        <v>0</v>
      </c>
      <c r="K77" s="131">
        <v>0</v>
      </c>
      <c r="L77" s="131">
        <v>0</v>
      </c>
      <c r="M77" s="131">
        <v>0</v>
      </c>
      <c r="N77" s="131">
        <v>48</v>
      </c>
      <c r="O77" s="131">
        <v>25</v>
      </c>
      <c r="P77" s="131">
        <v>73</v>
      </c>
      <c r="Q77" s="131">
        <v>14</v>
      </c>
      <c r="R77" s="131">
        <v>6</v>
      </c>
      <c r="S77" s="131">
        <v>10</v>
      </c>
      <c r="T77" s="131">
        <v>34</v>
      </c>
      <c r="U77" s="131">
        <v>2</v>
      </c>
      <c r="V77" s="131">
        <v>14</v>
      </c>
      <c r="W77" s="131">
        <v>0</v>
      </c>
      <c r="X77" s="131">
        <v>0</v>
      </c>
      <c r="Y77" s="131">
        <v>0</v>
      </c>
      <c r="Z77" s="131">
        <v>0</v>
      </c>
      <c r="AA77" s="131">
        <v>58</v>
      </c>
      <c r="AB77" s="131">
        <v>22</v>
      </c>
      <c r="AC77" s="131">
        <v>80</v>
      </c>
      <c r="AD77" s="131">
        <v>9</v>
      </c>
      <c r="AE77" s="131">
        <v>6</v>
      </c>
      <c r="AF77" s="131">
        <v>10</v>
      </c>
      <c r="AG77" s="131">
        <v>33</v>
      </c>
      <c r="AH77" s="131">
        <v>2</v>
      </c>
      <c r="AI77" s="131">
        <v>14</v>
      </c>
      <c r="AJ77" s="131">
        <v>0</v>
      </c>
      <c r="AK77" s="131">
        <v>0</v>
      </c>
      <c r="AL77" s="131">
        <v>0</v>
      </c>
      <c r="AM77" s="131">
        <v>0</v>
      </c>
      <c r="AN77" s="131">
        <v>52</v>
      </c>
      <c r="AO77" s="131">
        <v>22</v>
      </c>
      <c r="AP77" s="131">
        <v>74</v>
      </c>
      <c r="AQ77" s="131">
        <v>14</v>
      </c>
      <c r="AR77" s="131">
        <v>8</v>
      </c>
      <c r="AS77" s="131">
        <v>5</v>
      </c>
      <c r="AT77" s="131">
        <v>28</v>
      </c>
      <c r="AU77" s="131">
        <v>2</v>
      </c>
      <c r="AV77" s="131">
        <v>19</v>
      </c>
      <c r="AW77" s="131">
        <v>0</v>
      </c>
      <c r="AX77" s="131">
        <v>0</v>
      </c>
      <c r="AY77" s="131">
        <v>0</v>
      </c>
      <c r="AZ77" s="131">
        <v>0</v>
      </c>
      <c r="BA77" s="131">
        <v>47</v>
      </c>
      <c r="BB77" s="131">
        <v>29</v>
      </c>
      <c r="BC77" s="131">
        <v>76</v>
      </c>
      <c r="BD77" s="131">
        <v>10</v>
      </c>
      <c r="BE77" s="131">
        <v>9</v>
      </c>
      <c r="BF77" s="131">
        <v>19</v>
      </c>
      <c r="BG77" s="131">
        <v>34</v>
      </c>
      <c r="BH77" s="131">
        <v>6</v>
      </c>
      <c r="BI77" s="131">
        <v>27</v>
      </c>
      <c r="BM77" s="131">
        <v>0</v>
      </c>
      <c r="BN77" s="131">
        <v>63</v>
      </c>
      <c r="BO77" s="131">
        <v>42</v>
      </c>
      <c r="BP77" s="131">
        <v>105</v>
      </c>
      <c r="BQ77" s="111">
        <v>19</v>
      </c>
      <c r="BR77" s="111">
        <v>11</v>
      </c>
      <c r="BS77" s="111">
        <v>25</v>
      </c>
      <c r="BT77" s="111">
        <v>57</v>
      </c>
      <c r="BU77" s="111">
        <v>6</v>
      </c>
      <c r="BV77" s="111">
        <v>29</v>
      </c>
      <c r="BW77" s="111">
        <v>0</v>
      </c>
      <c r="BX77" s="111">
        <v>0</v>
      </c>
      <c r="BY77" s="111">
        <v>101</v>
      </c>
      <c r="BZ77" s="111">
        <v>46</v>
      </c>
      <c r="CA77" s="111">
        <v>147</v>
      </c>
    </row>
    <row r="78" spans="1:79" s="131" customFormat="1" ht="15" customHeight="1" x14ac:dyDescent="0.25">
      <c r="B78" s="131" t="s">
        <v>72</v>
      </c>
      <c r="C78" s="131" t="s">
        <v>73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  <c r="L78" s="131">
        <v>0</v>
      </c>
      <c r="M78" s="131">
        <v>0</v>
      </c>
      <c r="N78" s="131">
        <v>0</v>
      </c>
      <c r="O78" s="131">
        <v>0</v>
      </c>
      <c r="P78" s="131">
        <v>0</v>
      </c>
      <c r="Q78" s="131">
        <v>3</v>
      </c>
      <c r="R78" s="131">
        <v>7</v>
      </c>
      <c r="S78" s="131">
        <v>1</v>
      </c>
      <c r="T78" s="131">
        <v>9</v>
      </c>
      <c r="U78" s="131">
        <v>6</v>
      </c>
      <c r="V78" s="131">
        <v>13</v>
      </c>
      <c r="W78" s="131">
        <v>0</v>
      </c>
      <c r="X78" s="131">
        <v>0</v>
      </c>
      <c r="Y78" s="131">
        <v>0</v>
      </c>
      <c r="Z78" s="131">
        <v>0</v>
      </c>
      <c r="AA78" s="131">
        <v>13</v>
      </c>
      <c r="AB78" s="131">
        <v>26</v>
      </c>
      <c r="AC78" s="131">
        <v>39</v>
      </c>
      <c r="AD78" s="131">
        <v>13</v>
      </c>
      <c r="AE78" s="131">
        <v>2</v>
      </c>
      <c r="AF78" s="131">
        <v>12</v>
      </c>
      <c r="AG78" s="131">
        <v>34</v>
      </c>
      <c r="AH78" s="131">
        <v>7</v>
      </c>
      <c r="AI78" s="131">
        <v>17</v>
      </c>
      <c r="AJ78" s="131">
        <v>0</v>
      </c>
      <c r="AK78" s="131">
        <v>0</v>
      </c>
      <c r="AL78" s="131">
        <v>0</v>
      </c>
      <c r="AM78" s="131">
        <v>0</v>
      </c>
      <c r="AN78" s="131">
        <v>59</v>
      </c>
      <c r="AO78" s="131">
        <v>26</v>
      </c>
      <c r="AP78" s="131">
        <v>85</v>
      </c>
      <c r="AQ78" s="131">
        <v>14</v>
      </c>
      <c r="AR78" s="131">
        <v>3</v>
      </c>
      <c r="AS78" s="131">
        <v>7</v>
      </c>
      <c r="AT78" s="131">
        <v>35</v>
      </c>
      <c r="AU78" s="131">
        <v>3</v>
      </c>
      <c r="AV78" s="131">
        <v>17</v>
      </c>
      <c r="AW78" s="131">
        <v>0</v>
      </c>
      <c r="AX78" s="131">
        <v>0</v>
      </c>
      <c r="AY78" s="131">
        <v>0</v>
      </c>
      <c r="AZ78" s="131">
        <v>0</v>
      </c>
      <c r="BA78" s="131">
        <v>56</v>
      </c>
      <c r="BB78" s="131">
        <v>23</v>
      </c>
      <c r="BC78" s="131">
        <v>79</v>
      </c>
      <c r="BD78" s="131">
        <v>19</v>
      </c>
      <c r="BE78" s="131">
        <v>10</v>
      </c>
      <c r="BF78" s="131">
        <v>8</v>
      </c>
      <c r="BG78" s="131">
        <v>44</v>
      </c>
      <c r="BH78" s="131">
        <v>1</v>
      </c>
      <c r="BI78" s="131">
        <v>21</v>
      </c>
      <c r="BM78" s="131">
        <v>0</v>
      </c>
      <c r="BN78" s="131">
        <v>71</v>
      </c>
      <c r="BO78" s="131">
        <v>32</v>
      </c>
      <c r="BP78" s="131">
        <v>103</v>
      </c>
      <c r="BQ78" s="111">
        <v>13</v>
      </c>
      <c r="BR78" s="111">
        <v>2</v>
      </c>
      <c r="BS78" s="111">
        <v>12</v>
      </c>
      <c r="BT78" s="111">
        <v>40</v>
      </c>
      <c r="BU78" s="111">
        <v>4</v>
      </c>
      <c r="BV78" s="111">
        <v>15</v>
      </c>
      <c r="BW78" s="111">
        <v>0</v>
      </c>
      <c r="BX78" s="111">
        <v>0</v>
      </c>
      <c r="BY78" s="111">
        <v>65</v>
      </c>
      <c r="BZ78" s="111">
        <v>21</v>
      </c>
      <c r="CA78" s="111">
        <v>86</v>
      </c>
    </row>
    <row r="79" spans="1:79" s="131" customFormat="1" ht="15" customHeight="1" x14ac:dyDescent="0.25">
      <c r="C79" s="131" t="s">
        <v>74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31">
        <v>0</v>
      </c>
      <c r="J79" s="131">
        <v>0</v>
      </c>
      <c r="K79" s="131">
        <v>0</v>
      </c>
      <c r="L79" s="131">
        <v>0</v>
      </c>
      <c r="M79" s="131">
        <v>0</v>
      </c>
      <c r="N79" s="131">
        <v>0</v>
      </c>
      <c r="O79" s="131">
        <v>0</v>
      </c>
      <c r="P79" s="131">
        <v>0</v>
      </c>
      <c r="Q79" s="131">
        <v>12</v>
      </c>
      <c r="R79" s="131">
        <v>0</v>
      </c>
      <c r="S79" s="131">
        <v>21</v>
      </c>
      <c r="T79" s="131">
        <v>0</v>
      </c>
      <c r="U79" s="131">
        <v>0</v>
      </c>
      <c r="V79" s="131">
        <v>0</v>
      </c>
      <c r="W79" s="131">
        <v>0</v>
      </c>
      <c r="X79" s="131">
        <v>0</v>
      </c>
      <c r="Y79" s="131">
        <v>0</v>
      </c>
      <c r="Z79" s="131">
        <v>0</v>
      </c>
      <c r="AA79" s="131">
        <v>33</v>
      </c>
      <c r="AB79" s="131">
        <v>0</v>
      </c>
      <c r="AC79" s="131">
        <v>33</v>
      </c>
      <c r="AD79" s="131">
        <v>0</v>
      </c>
      <c r="AE79" s="131">
        <v>0</v>
      </c>
      <c r="AF79" s="131">
        <v>0</v>
      </c>
      <c r="AG79" s="131">
        <v>0</v>
      </c>
      <c r="AH79" s="131">
        <v>0</v>
      </c>
      <c r="AI79" s="131">
        <v>0</v>
      </c>
      <c r="AJ79" s="131">
        <v>0</v>
      </c>
      <c r="AK79" s="131">
        <v>0</v>
      </c>
      <c r="AL79" s="131">
        <v>0</v>
      </c>
      <c r="AM79" s="131">
        <v>0</v>
      </c>
      <c r="AN79" s="131">
        <v>0</v>
      </c>
      <c r="AO79" s="131">
        <v>0</v>
      </c>
      <c r="AP79" s="131">
        <v>0</v>
      </c>
      <c r="AW79" s="131">
        <v>0</v>
      </c>
      <c r="AX79" s="131">
        <v>0</v>
      </c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</row>
    <row r="80" spans="1:79" s="131" customFormat="1" x14ac:dyDescent="0.25">
      <c r="C80" s="131" t="s">
        <v>90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31">
        <v>0</v>
      </c>
      <c r="J80" s="131">
        <v>0</v>
      </c>
      <c r="K80" s="131">
        <v>0</v>
      </c>
      <c r="L80" s="131">
        <v>0</v>
      </c>
      <c r="M80" s="131">
        <v>0</v>
      </c>
      <c r="N80" s="131">
        <v>0</v>
      </c>
      <c r="O80" s="131">
        <v>0</v>
      </c>
      <c r="P80" s="131">
        <v>0</v>
      </c>
      <c r="Q80" s="131">
        <v>15</v>
      </c>
      <c r="R80" s="131">
        <v>7</v>
      </c>
      <c r="S80" s="131">
        <v>22</v>
      </c>
      <c r="T80" s="131">
        <v>9</v>
      </c>
      <c r="U80" s="131">
        <v>6</v>
      </c>
      <c r="V80" s="131">
        <v>13</v>
      </c>
      <c r="W80" s="131">
        <v>0</v>
      </c>
      <c r="X80" s="131">
        <v>0</v>
      </c>
      <c r="Y80" s="131">
        <v>0</v>
      </c>
      <c r="Z80" s="131">
        <v>0</v>
      </c>
      <c r="AA80" s="131">
        <v>46</v>
      </c>
      <c r="AB80" s="131">
        <v>26</v>
      </c>
      <c r="AC80" s="131">
        <v>72</v>
      </c>
      <c r="AD80" s="131">
        <v>13</v>
      </c>
      <c r="AE80" s="131">
        <v>2</v>
      </c>
      <c r="AF80" s="131">
        <v>12</v>
      </c>
      <c r="AG80" s="131">
        <v>34</v>
      </c>
      <c r="AH80" s="131">
        <v>7</v>
      </c>
      <c r="AI80" s="131">
        <v>17</v>
      </c>
      <c r="AJ80" s="131">
        <v>0</v>
      </c>
      <c r="AK80" s="131">
        <v>0</v>
      </c>
      <c r="AL80" s="131">
        <v>0</v>
      </c>
      <c r="AM80" s="131">
        <v>0</v>
      </c>
      <c r="AN80" s="131">
        <v>59</v>
      </c>
      <c r="AO80" s="131">
        <v>26</v>
      </c>
      <c r="AP80" s="131">
        <v>85</v>
      </c>
      <c r="AQ80" s="131">
        <v>14</v>
      </c>
      <c r="AR80" s="131">
        <v>3</v>
      </c>
      <c r="AS80" s="131">
        <v>7</v>
      </c>
      <c r="AT80" s="131">
        <v>35</v>
      </c>
      <c r="AU80" s="131">
        <v>3</v>
      </c>
      <c r="AV80" s="131">
        <v>17</v>
      </c>
      <c r="AW80" s="131">
        <v>0</v>
      </c>
      <c r="AX80" s="131">
        <v>0</v>
      </c>
      <c r="AY80" s="131">
        <v>0</v>
      </c>
      <c r="AZ80" s="131">
        <v>0</v>
      </c>
      <c r="BA80" s="131">
        <v>56</v>
      </c>
      <c r="BB80" s="131">
        <v>23</v>
      </c>
      <c r="BC80" s="131">
        <v>79</v>
      </c>
      <c r="BD80" s="131">
        <v>19</v>
      </c>
      <c r="BE80" s="131">
        <v>10</v>
      </c>
      <c r="BF80" s="131">
        <v>8</v>
      </c>
      <c r="BG80" s="131">
        <v>44</v>
      </c>
      <c r="BH80" s="131">
        <v>1</v>
      </c>
      <c r="BI80" s="131">
        <v>21</v>
      </c>
      <c r="BM80" s="131">
        <v>0</v>
      </c>
      <c r="BN80" s="131">
        <v>71</v>
      </c>
      <c r="BO80" s="131">
        <v>32</v>
      </c>
      <c r="BP80" s="131">
        <v>103</v>
      </c>
      <c r="BQ80" s="111">
        <f>SUM(BQ78:BQ79)</f>
        <v>13</v>
      </c>
      <c r="BR80" s="111">
        <f t="shared" ref="BR80:CA80" si="13">SUM(BR78:BR79)</f>
        <v>2</v>
      </c>
      <c r="BS80" s="111">
        <f t="shared" si="13"/>
        <v>12</v>
      </c>
      <c r="BT80" s="111">
        <f t="shared" si="13"/>
        <v>40</v>
      </c>
      <c r="BU80" s="111">
        <f t="shared" si="13"/>
        <v>4</v>
      </c>
      <c r="BV80" s="111">
        <f t="shared" si="13"/>
        <v>15</v>
      </c>
      <c r="BW80" s="111">
        <f t="shared" si="13"/>
        <v>0</v>
      </c>
      <c r="BX80" s="111">
        <f t="shared" si="13"/>
        <v>0</v>
      </c>
      <c r="BY80" s="111">
        <f t="shared" si="13"/>
        <v>65</v>
      </c>
      <c r="BZ80" s="111">
        <f t="shared" si="13"/>
        <v>21</v>
      </c>
      <c r="CA80" s="111">
        <f t="shared" si="13"/>
        <v>86</v>
      </c>
    </row>
    <row r="81" spans="1:79" s="131" customFormat="1" x14ac:dyDescent="0.25">
      <c r="B81" s="131" t="s">
        <v>75</v>
      </c>
      <c r="C81" s="131" t="s">
        <v>76</v>
      </c>
      <c r="D81" s="131">
        <v>52</v>
      </c>
      <c r="E81" s="131">
        <v>16</v>
      </c>
      <c r="F81" s="131">
        <v>45</v>
      </c>
      <c r="G81" s="131">
        <v>110</v>
      </c>
      <c r="H81" s="131">
        <v>10</v>
      </c>
      <c r="I81" s="131">
        <v>53</v>
      </c>
      <c r="J81" s="131">
        <v>0</v>
      </c>
      <c r="K81" s="131">
        <v>0</v>
      </c>
      <c r="L81" s="131">
        <v>0</v>
      </c>
      <c r="M81" s="131">
        <v>0</v>
      </c>
      <c r="N81" s="131">
        <v>207</v>
      </c>
      <c r="O81" s="131">
        <v>79</v>
      </c>
      <c r="P81" s="131">
        <v>286</v>
      </c>
      <c r="Q81" s="131">
        <v>16</v>
      </c>
      <c r="R81" s="131">
        <v>10</v>
      </c>
      <c r="S81" s="131">
        <v>43</v>
      </c>
      <c r="T81" s="131">
        <v>74</v>
      </c>
      <c r="U81" s="131">
        <v>12</v>
      </c>
      <c r="V81" s="131">
        <v>55</v>
      </c>
      <c r="W81" s="131">
        <v>0</v>
      </c>
      <c r="X81" s="131">
        <v>0</v>
      </c>
      <c r="Y81" s="131">
        <v>0</v>
      </c>
      <c r="Z81" s="131">
        <v>0</v>
      </c>
      <c r="AA81" s="131">
        <v>133</v>
      </c>
      <c r="AB81" s="131">
        <v>77</v>
      </c>
      <c r="AC81" s="131">
        <v>210</v>
      </c>
      <c r="AD81" s="131">
        <v>30</v>
      </c>
      <c r="AE81" s="131">
        <v>14</v>
      </c>
      <c r="AF81" s="131">
        <v>25</v>
      </c>
      <c r="AG81" s="131">
        <v>62</v>
      </c>
      <c r="AH81" s="131">
        <v>7</v>
      </c>
      <c r="AI81" s="131">
        <v>31</v>
      </c>
      <c r="AJ81" s="131">
        <v>0</v>
      </c>
      <c r="AK81" s="131">
        <v>0</v>
      </c>
      <c r="AL81" s="131">
        <v>0</v>
      </c>
      <c r="AM81" s="131">
        <v>1</v>
      </c>
      <c r="AN81" s="131">
        <v>117</v>
      </c>
      <c r="AO81" s="131">
        <v>53</v>
      </c>
      <c r="AP81" s="131">
        <v>170</v>
      </c>
      <c r="AQ81" s="131">
        <v>24</v>
      </c>
      <c r="AR81" s="131">
        <v>10</v>
      </c>
      <c r="AS81" s="131">
        <v>32</v>
      </c>
      <c r="AT81" s="131">
        <v>48</v>
      </c>
      <c r="AU81" s="131">
        <v>7</v>
      </c>
      <c r="AV81" s="131">
        <v>22</v>
      </c>
      <c r="AW81" s="131">
        <v>0</v>
      </c>
      <c r="AX81" s="131">
        <v>0</v>
      </c>
      <c r="AY81" s="131">
        <v>0</v>
      </c>
      <c r="AZ81" s="131">
        <v>1</v>
      </c>
      <c r="BA81" s="131">
        <v>104</v>
      </c>
      <c r="BB81" s="131">
        <v>40</v>
      </c>
      <c r="BC81" s="131">
        <v>144</v>
      </c>
      <c r="BD81" s="131">
        <v>13</v>
      </c>
      <c r="BE81" s="131">
        <v>17</v>
      </c>
      <c r="BF81" s="131">
        <v>16</v>
      </c>
      <c r="BG81" s="131">
        <v>38</v>
      </c>
      <c r="BH81" s="131">
        <v>9</v>
      </c>
      <c r="BI81" s="131">
        <v>26</v>
      </c>
      <c r="BM81" s="131">
        <v>1</v>
      </c>
      <c r="BN81" s="131">
        <v>67</v>
      </c>
      <c r="BO81" s="131">
        <v>53</v>
      </c>
      <c r="BP81" s="131">
        <v>120</v>
      </c>
      <c r="BQ81" s="171">
        <v>9</v>
      </c>
      <c r="BR81" s="171">
        <v>2</v>
      </c>
      <c r="BS81" s="171">
        <v>15</v>
      </c>
      <c r="BT81" s="171">
        <v>38</v>
      </c>
      <c r="BU81" s="171">
        <v>1</v>
      </c>
      <c r="BV81" s="171">
        <v>26</v>
      </c>
      <c r="BW81" s="171">
        <v>0</v>
      </c>
      <c r="BX81" s="171">
        <v>0</v>
      </c>
      <c r="BY81" s="111">
        <v>62</v>
      </c>
      <c r="BZ81" s="111">
        <v>29</v>
      </c>
      <c r="CA81" s="111">
        <v>91</v>
      </c>
    </row>
    <row r="82" spans="1:79" s="131" customFormat="1" x14ac:dyDescent="0.25">
      <c r="B82" s="131" t="s">
        <v>77</v>
      </c>
      <c r="C82" s="131" t="s">
        <v>141</v>
      </c>
      <c r="BD82" s="131">
        <v>0</v>
      </c>
      <c r="BE82" s="131">
        <v>3</v>
      </c>
      <c r="BF82" s="131">
        <v>0</v>
      </c>
      <c r="BG82" s="131">
        <v>0</v>
      </c>
      <c r="BH82" s="131">
        <v>0</v>
      </c>
      <c r="BI82" s="131">
        <v>0</v>
      </c>
      <c r="BM82" s="131">
        <v>1</v>
      </c>
      <c r="BN82" s="131">
        <v>0</v>
      </c>
      <c r="BO82" s="131">
        <v>4</v>
      </c>
      <c r="BP82" s="131">
        <v>4</v>
      </c>
      <c r="BQ82" s="111">
        <v>0</v>
      </c>
      <c r="BR82" s="111">
        <v>1</v>
      </c>
      <c r="BS82" s="111">
        <v>0</v>
      </c>
      <c r="BT82" s="111">
        <v>1</v>
      </c>
      <c r="BU82" s="111">
        <v>0</v>
      </c>
      <c r="BV82" s="111">
        <v>1</v>
      </c>
      <c r="BW82" s="111">
        <v>0</v>
      </c>
      <c r="BX82" s="111">
        <v>0</v>
      </c>
      <c r="BY82" s="111">
        <v>1</v>
      </c>
      <c r="BZ82" s="111">
        <v>2</v>
      </c>
      <c r="CA82" s="111">
        <v>3</v>
      </c>
    </row>
    <row r="83" spans="1:79" s="131" customFormat="1" x14ac:dyDescent="0.25">
      <c r="C83" s="131" t="s">
        <v>78</v>
      </c>
      <c r="D83" s="131">
        <v>2</v>
      </c>
      <c r="E83" s="131">
        <v>7</v>
      </c>
      <c r="F83" s="131">
        <v>1</v>
      </c>
      <c r="G83" s="131">
        <v>4</v>
      </c>
      <c r="H83" s="131">
        <v>0</v>
      </c>
      <c r="I83" s="131">
        <v>6</v>
      </c>
      <c r="J83" s="131">
        <v>0</v>
      </c>
      <c r="K83" s="131">
        <v>0</v>
      </c>
      <c r="L83" s="131">
        <v>0</v>
      </c>
      <c r="M83" s="131">
        <v>0</v>
      </c>
      <c r="N83" s="131">
        <v>7</v>
      </c>
      <c r="O83" s="131">
        <v>13</v>
      </c>
      <c r="P83" s="131">
        <v>20</v>
      </c>
      <c r="Q83" s="131">
        <v>2</v>
      </c>
      <c r="R83" s="131">
        <v>6</v>
      </c>
      <c r="S83" s="131">
        <v>1</v>
      </c>
      <c r="T83" s="131">
        <v>6</v>
      </c>
      <c r="U83" s="131">
        <v>0</v>
      </c>
      <c r="V83" s="131">
        <v>7</v>
      </c>
      <c r="W83" s="131">
        <v>0</v>
      </c>
      <c r="X83" s="131">
        <v>0</v>
      </c>
      <c r="Y83" s="131">
        <v>0</v>
      </c>
      <c r="Z83" s="131">
        <v>0</v>
      </c>
      <c r="AA83" s="131">
        <v>9</v>
      </c>
      <c r="AB83" s="131">
        <v>13</v>
      </c>
      <c r="AC83" s="131">
        <v>22</v>
      </c>
      <c r="AD83" s="131">
        <v>0</v>
      </c>
      <c r="AE83" s="131">
        <v>5</v>
      </c>
      <c r="AF83" s="131">
        <v>4</v>
      </c>
      <c r="AG83" s="131">
        <v>3</v>
      </c>
      <c r="AH83" s="131">
        <v>1</v>
      </c>
      <c r="AI83" s="131">
        <v>7</v>
      </c>
      <c r="AJ83" s="131">
        <v>0</v>
      </c>
      <c r="AK83" s="131">
        <v>0</v>
      </c>
      <c r="AL83" s="131">
        <v>0</v>
      </c>
      <c r="AM83" s="131">
        <v>0</v>
      </c>
      <c r="AN83" s="131">
        <v>7</v>
      </c>
      <c r="AO83" s="131">
        <v>13</v>
      </c>
      <c r="AP83" s="131">
        <v>20</v>
      </c>
      <c r="AQ83" s="131">
        <v>2</v>
      </c>
      <c r="AR83" s="131">
        <v>0</v>
      </c>
      <c r="AS83" s="131">
        <v>2</v>
      </c>
      <c r="AT83" s="131">
        <v>1</v>
      </c>
      <c r="AU83" s="131">
        <v>0</v>
      </c>
      <c r="AV83" s="131">
        <v>8</v>
      </c>
      <c r="AW83" s="131">
        <v>0</v>
      </c>
      <c r="AX83" s="131">
        <v>0</v>
      </c>
      <c r="AY83" s="131">
        <v>0</v>
      </c>
      <c r="AZ83" s="131">
        <v>0</v>
      </c>
      <c r="BA83" s="131">
        <v>5</v>
      </c>
      <c r="BB83" s="131">
        <v>8</v>
      </c>
      <c r="BC83" s="131">
        <v>13</v>
      </c>
      <c r="BD83" s="131">
        <v>0</v>
      </c>
      <c r="BE83" s="131">
        <v>3</v>
      </c>
      <c r="BF83" s="131">
        <v>0</v>
      </c>
      <c r="BG83" s="131">
        <v>2</v>
      </c>
      <c r="BH83" s="131">
        <v>0</v>
      </c>
      <c r="BI83" s="131">
        <v>5</v>
      </c>
      <c r="BM83" s="131">
        <v>0</v>
      </c>
      <c r="BN83" s="131">
        <v>2</v>
      </c>
      <c r="BO83" s="131">
        <v>8</v>
      </c>
      <c r="BP83" s="131">
        <v>10</v>
      </c>
      <c r="BQ83" s="111">
        <v>0</v>
      </c>
      <c r="BR83" s="111">
        <v>2</v>
      </c>
      <c r="BS83" s="111">
        <v>0</v>
      </c>
      <c r="BT83" s="111">
        <v>3</v>
      </c>
      <c r="BU83" s="111">
        <v>0</v>
      </c>
      <c r="BV83" s="111">
        <v>7</v>
      </c>
      <c r="BW83" s="111">
        <v>0</v>
      </c>
      <c r="BX83" s="111">
        <v>0</v>
      </c>
      <c r="BY83" s="111">
        <v>3</v>
      </c>
      <c r="BZ83" s="111">
        <v>9</v>
      </c>
      <c r="CA83" s="111">
        <v>12</v>
      </c>
    </row>
    <row r="84" spans="1:79" s="131" customFormat="1" x14ac:dyDescent="0.25">
      <c r="C84" s="131" t="s">
        <v>79</v>
      </c>
      <c r="D84" s="131">
        <v>0</v>
      </c>
      <c r="E84" s="131">
        <v>0</v>
      </c>
      <c r="F84" s="131">
        <v>0</v>
      </c>
      <c r="G84" s="131">
        <v>0</v>
      </c>
      <c r="H84" s="131">
        <v>1</v>
      </c>
      <c r="I84" s="131">
        <v>3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131">
        <v>4</v>
      </c>
      <c r="P84" s="131">
        <v>4</v>
      </c>
      <c r="Q84" s="131">
        <v>0</v>
      </c>
      <c r="R84" s="131">
        <v>1</v>
      </c>
      <c r="S84" s="131">
        <v>1</v>
      </c>
      <c r="T84" s="131">
        <v>1</v>
      </c>
      <c r="U84" s="131">
        <v>1</v>
      </c>
      <c r="V84" s="131">
        <v>3</v>
      </c>
      <c r="W84" s="131">
        <v>0</v>
      </c>
      <c r="X84" s="131">
        <v>0</v>
      </c>
      <c r="Y84" s="131">
        <v>0</v>
      </c>
      <c r="Z84" s="131">
        <v>0</v>
      </c>
      <c r="AA84" s="131">
        <v>2</v>
      </c>
      <c r="AB84" s="131">
        <v>5</v>
      </c>
      <c r="AC84" s="131">
        <v>7</v>
      </c>
      <c r="AD84" s="131">
        <v>0</v>
      </c>
      <c r="AE84" s="131">
        <v>1</v>
      </c>
      <c r="AF84" s="131">
        <v>0</v>
      </c>
      <c r="AG84" s="131">
        <v>1</v>
      </c>
      <c r="AH84" s="131">
        <v>0</v>
      </c>
      <c r="AI84" s="131">
        <v>5</v>
      </c>
      <c r="AJ84" s="131">
        <v>0</v>
      </c>
      <c r="AK84" s="131">
        <v>0</v>
      </c>
      <c r="AL84" s="131">
        <v>0</v>
      </c>
      <c r="AM84" s="131">
        <v>0</v>
      </c>
      <c r="AN84" s="131">
        <v>1</v>
      </c>
      <c r="AO84" s="131">
        <v>6</v>
      </c>
      <c r="AP84" s="131">
        <v>7</v>
      </c>
      <c r="AQ84" s="131">
        <v>1</v>
      </c>
      <c r="AR84" s="131">
        <v>0</v>
      </c>
      <c r="AS84" s="131">
        <v>0</v>
      </c>
      <c r="AT84" s="131">
        <v>1</v>
      </c>
      <c r="AU84" s="131">
        <v>0</v>
      </c>
      <c r="AV84" s="131">
        <v>0</v>
      </c>
      <c r="AW84" s="131">
        <v>0</v>
      </c>
      <c r="AX84" s="131">
        <v>0</v>
      </c>
      <c r="AY84" s="131">
        <v>0</v>
      </c>
      <c r="AZ84" s="131">
        <v>0</v>
      </c>
      <c r="BA84" s="131">
        <v>2</v>
      </c>
      <c r="BB84" s="131">
        <v>0</v>
      </c>
      <c r="BC84" s="131">
        <v>2</v>
      </c>
      <c r="BD84" s="131">
        <v>2</v>
      </c>
      <c r="BE84" s="131">
        <v>0</v>
      </c>
      <c r="BF84" s="131">
        <v>1</v>
      </c>
      <c r="BG84" s="131">
        <v>1</v>
      </c>
      <c r="BH84" s="131">
        <v>0</v>
      </c>
      <c r="BI84" s="131">
        <v>1</v>
      </c>
      <c r="BM84" s="131">
        <v>0</v>
      </c>
      <c r="BN84" s="131">
        <v>4</v>
      </c>
      <c r="BO84" s="131">
        <v>1</v>
      </c>
      <c r="BP84" s="131">
        <v>5</v>
      </c>
      <c r="BQ84" s="111">
        <v>0</v>
      </c>
      <c r="BR84" s="111">
        <v>0</v>
      </c>
      <c r="BS84" s="111">
        <v>1</v>
      </c>
      <c r="BT84" s="111">
        <v>0</v>
      </c>
      <c r="BU84" s="111">
        <v>2</v>
      </c>
      <c r="BV84" s="111">
        <v>4</v>
      </c>
      <c r="BW84" s="111">
        <f t="shared" ref="BW84:BX84" si="14">SUM(BW81:BW83)</f>
        <v>0</v>
      </c>
      <c r="BX84" s="111">
        <f t="shared" si="14"/>
        <v>0</v>
      </c>
      <c r="BY84" s="111">
        <v>1</v>
      </c>
      <c r="BZ84" s="111">
        <v>6</v>
      </c>
      <c r="CA84" s="111">
        <v>7</v>
      </c>
    </row>
    <row r="85" spans="1:79" x14ac:dyDescent="0.25">
      <c r="C85" s="34" t="s">
        <v>90</v>
      </c>
      <c r="D85" s="34">
        <v>2</v>
      </c>
      <c r="E85" s="34">
        <v>7</v>
      </c>
      <c r="F85" s="34">
        <v>1</v>
      </c>
      <c r="G85" s="34">
        <v>4</v>
      </c>
      <c r="H85" s="34">
        <v>1</v>
      </c>
      <c r="I85" s="34">
        <v>9</v>
      </c>
      <c r="J85" s="34">
        <v>0</v>
      </c>
      <c r="K85" s="34">
        <v>0</v>
      </c>
      <c r="L85" s="34">
        <v>0</v>
      </c>
      <c r="M85" s="34">
        <v>0</v>
      </c>
      <c r="N85" s="34">
        <v>7</v>
      </c>
      <c r="O85" s="34">
        <v>17</v>
      </c>
      <c r="P85" s="34">
        <v>24</v>
      </c>
      <c r="Q85" s="34">
        <v>2</v>
      </c>
      <c r="R85" s="34">
        <v>7</v>
      </c>
      <c r="S85" s="34">
        <v>2</v>
      </c>
      <c r="T85" s="34">
        <v>7</v>
      </c>
      <c r="U85" s="34">
        <v>1</v>
      </c>
      <c r="V85" s="34">
        <v>10</v>
      </c>
      <c r="W85" s="34">
        <v>0</v>
      </c>
      <c r="X85" s="34">
        <v>0</v>
      </c>
      <c r="Y85" s="34">
        <v>0</v>
      </c>
      <c r="Z85" s="34">
        <v>0</v>
      </c>
      <c r="AA85" s="34">
        <v>11</v>
      </c>
      <c r="AB85" s="34">
        <v>18</v>
      </c>
      <c r="AC85" s="34">
        <v>29</v>
      </c>
      <c r="AD85" s="34">
        <v>0</v>
      </c>
      <c r="AE85" s="34">
        <v>6</v>
      </c>
      <c r="AF85" s="34">
        <v>4</v>
      </c>
      <c r="AG85" s="34">
        <v>4</v>
      </c>
      <c r="AH85" s="34">
        <v>1</v>
      </c>
      <c r="AI85" s="34">
        <v>12</v>
      </c>
      <c r="AJ85" s="34">
        <v>0</v>
      </c>
      <c r="AK85" s="34">
        <v>0</v>
      </c>
      <c r="AL85" s="34">
        <v>0</v>
      </c>
      <c r="AM85" s="34">
        <v>0</v>
      </c>
      <c r="AN85" s="34">
        <v>8</v>
      </c>
      <c r="AO85" s="34">
        <v>19</v>
      </c>
      <c r="AP85" s="34">
        <v>27</v>
      </c>
      <c r="AQ85" s="34">
        <v>3</v>
      </c>
      <c r="AR85" s="34">
        <v>0</v>
      </c>
      <c r="AS85" s="34">
        <v>2</v>
      </c>
      <c r="AT85" s="34">
        <v>2</v>
      </c>
      <c r="AU85" s="34">
        <v>0</v>
      </c>
      <c r="AV85" s="34">
        <v>8</v>
      </c>
      <c r="AW85" s="34">
        <v>0</v>
      </c>
      <c r="AX85" s="34">
        <v>0</v>
      </c>
      <c r="AY85" s="34">
        <v>0</v>
      </c>
      <c r="AZ85" s="34">
        <v>0</v>
      </c>
      <c r="BA85" s="34">
        <v>7</v>
      </c>
      <c r="BB85" s="34">
        <v>8</v>
      </c>
      <c r="BC85" s="34">
        <v>15</v>
      </c>
      <c r="BD85" s="34">
        <v>2</v>
      </c>
      <c r="BE85" s="34">
        <v>6</v>
      </c>
      <c r="BF85" s="34">
        <v>1</v>
      </c>
      <c r="BG85" s="34">
        <v>3</v>
      </c>
      <c r="BH85" s="34">
        <v>0</v>
      </c>
      <c r="BI85" s="34">
        <v>6</v>
      </c>
      <c r="BM85" s="34">
        <v>1</v>
      </c>
      <c r="BN85" s="34">
        <v>6</v>
      </c>
      <c r="BO85" s="34">
        <v>13</v>
      </c>
      <c r="BP85" s="34">
        <v>19</v>
      </c>
      <c r="BQ85" s="111">
        <f>SUM(BQ82:BQ84)</f>
        <v>0</v>
      </c>
      <c r="BR85" s="111">
        <f t="shared" ref="BR85:BX85" si="15">SUM(BR82:BR84)</f>
        <v>3</v>
      </c>
      <c r="BS85" s="111">
        <f t="shared" si="15"/>
        <v>1</v>
      </c>
      <c r="BT85" s="111">
        <f t="shared" si="15"/>
        <v>4</v>
      </c>
      <c r="BU85" s="111">
        <f t="shared" si="15"/>
        <v>2</v>
      </c>
      <c r="BV85" s="111">
        <f t="shared" si="15"/>
        <v>12</v>
      </c>
      <c r="BW85" s="111">
        <f t="shared" si="15"/>
        <v>0</v>
      </c>
      <c r="BX85" s="111">
        <f t="shared" si="15"/>
        <v>0</v>
      </c>
      <c r="BY85" s="111">
        <f>SUM(BY82:BY84)</f>
        <v>5</v>
      </c>
      <c r="BZ85" s="111">
        <f t="shared" ref="BZ85:CA85" si="16">SUM(BZ82:BZ84)</f>
        <v>17</v>
      </c>
      <c r="CA85" s="111">
        <f t="shared" si="16"/>
        <v>22</v>
      </c>
    </row>
    <row r="86" spans="1:79" x14ac:dyDescent="0.25">
      <c r="B86" s="34" t="s">
        <v>8</v>
      </c>
      <c r="C86" s="34" t="s">
        <v>8</v>
      </c>
      <c r="D86" s="34">
        <v>7</v>
      </c>
      <c r="E86" s="34">
        <v>1</v>
      </c>
      <c r="F86" s="34">
        <v>18</v>
      </c>
      <c r="G86" s="34">
        <v>11</v>
      </c>
      <c r="H86" s="34">
        <v>4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36</v>
      </c>
      <c r="O86" s="34">
        <v>5</v>
      </c>
      <c r="P86" s="34">
        <v>41</v>
      </c>
      <c r="Q86" s="34">
        <v>2</v>
      </c>
      <c r="R86" s="34">
        <v>1</v>
      </c>
      <c r="S86" s="34">
        <v>18</v>
      </c>
      <c r="T86" s="34">
        <v>5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25</v>
      </c>
      <c r="AB86" s="34">
        <v>1</v>
      </c>
      <c r="AC86" s="34">
        <v>26</v>
      </c>
      <c r="AD86" s="34">
        <v>0</v>
      </c>
      <c r="AE86" s="34">
        <v>1</v>
      </c>
      <c r="AF86" s="34">
        <v>3</v>
      </c>
      <c r="AG86" s="34">
        <v>1</v>
      </c>
      <c r="AH86" s="34">
        <v>0</v>
      </c>
      <c r="AI86" s="34">
        <v>2</v>
      </c>
      <c r="AJ86" s="34">
        <v>0</v>
      </c>
      <c r="AK86" s="34">
        <v>0</v>
      </c>
      <c r="AL86" s="34">
        <v>0</v>
      </c>
      <c r="AM86" s="34">
        <v>0</v>
      </c>
      <c r="AN86" s="34">
        <v>4</v>
      </c>
      <c r="AO86" s="34">
        <v>3</v>
      </c>
      <c r="AP86" s="34">
        <v>7</v>
      </c>
      <c r="AQ86" s="34">
        <v>4</v>
      </c>
      <c r="AR86" s="34">
        <v>1</v>
      </c>
      <c r="AS86" s="34">
        <v>2</v>
      </c>
      <c r="AT86" s="34">
        <v>2</v>
      </c>
      <c r="AU86" s="34">
        <v>3</v>
      </c>
      <c r="AV86" s="34">
        <v>0</v>
      </c>
      <c r="AW86" s="34">
        <v>0</v>
      </c>
      <c r="AX86" s="34">
        <v>0</v>
      </c>
      <c r="AY86" s="34">
        <v>0</v>
      </c>
      <c r="AZ86" s="34">
        <v>0</v>
      </c>
      <c r="BA86" s="34">
        <v>8</v>
      </c>
      <c r="BB86" s="34">
        <v>4</v>
      </c>
      <c r="BC86" s="34">
        <v>12</v>
      </c>
      <c r="BD86" s="34">
        <v>0</v>
      </c>
      <c r="BE86" s="34">
        <v>0</v>
      </c>
      <c r="BF86" s="34">
        <v>3</v>
      </c>
      <c r="BG86" s="34">
        <v>7</v>
      </c>
      <c r="BH86" s="34">
        <v>2</v>
      </c>
      <c r="BI86" s="34">
        <v>0</v>
      </c>
      <c r="BM86" s="34">
        <v>0</v>
      </c>
      <c r="BN86" s="34">
        <v>10</v>
      </c>
      <c r="BO86" s="34">
        <v>2</v>
      </c>
      <c r="BP86" s="34">
        <v>12</v>
      </c>
      <c r="BQ86" s="111">
        <v>4</v>
      </c>
      <c r="BR86" s="111">
        <v>0</v>
      </c>
      <c r="BS86" s="111">
        <v>5</v>
      </c>
      <c r="BT86" s="111">
        <v>5</v>
      </c>
      <c r="BU86" s="111">
        <v>0</v>
      </c>
      <c r="BV86" s="111">
        <v>2</v>
      </c>
      <c r="BW86" s="111">
        <v>0</v>
      </c>
      <c r="BX86" s="111">
        <v>0</v>
      </c>
      <c r="BY86" s="111">
        <v>14</v>
      </c>
      <c r="BZ86" s="111">
        <v>2</v>
      </c>
      <c r="CA86" s="111">
        <v>16</v>
      </c>
    </row>
    <row r="87" spans="1:79" s="62" customFormat="1" x14ac:dyDescent="0.25">
      <c r="A87" s="62" t="s">
        <v>115</v>
      </c>
      <c r="D87" s="62">
        <f t="shared" ref="D87:AI87" si="17">SUM(D77:D86)-D80-D85</f>
        <v>71</v>
      </c>
      <c r="E87" s="62">
        <f t="shared" si="17"/>
        <v>32</v>
      </c>
      <c r="F87" s="62">
        <f t="shared" si="17"/>
        <v>73</v>
      </c>
      <c r="G87" s="62">
        <f t="shared" si="17"/>
        <v>154</v>
      </c>
      <c r="H87" s="62">
        <f t="shared" si="17"/>
        <v>20</v>
      </c>
      <c r="I87" s="62">
        <f t="shared" si="17"/>
        <v>74</v>
      </c>
      <c r="J87" s="62">
        <f t="shared" si="17"/>
        <v>0</v>
      </c>
      <c r="K87" s="62">
        <f t="shared" si="17"/>
        <v>0</v>
      </c>
      <c r="L87" s="62">
        <f t="shared" si="17"/>
        <v>0</v>
      </c>
      <c r="M87" s="62">
        <f t="shared" si="17"/>
        <v>0</v>
      </c>
      <c r="N87" s="62">
        <f t="shared" si="17"/>
        <v>298</v>
      </c>
      <c r="O87" s="62">
        <f t="shared" si="17"/>
        <v>126</v>
      </c>
      <c r="P87" s="62">
        <f t="shared" si="17"/>
        <v>424</v>
      </c>
      <c r="Q87" s="62">
        <f t="shared" si="17"/>
        <v>49</v>
      </c>
      <c r="R87" s="62">
        <f t="shared" si="17"/>
        <v>31</v>
      </c>
      <c r="S87" s="62">
        <f t="shared" si="17"/>
        <v>95</v>
      </c>
      <c r="T87" s="62">
        <f t="shared" si="17"/>
        <v>129</v>
      </c>
      <c r="U87" s="62">
        <f t="shared" si="17"/>
        <v>21</v>
      </c>
      <c r="V87" s="62">
        <f t="shared" si="17"/>
        <v>92</v>
      </c>
      <c r="W87" s="62">
        <f t="shared" si="17"/>
        <v>0</v>
      </c>
      <c r="X87" s="62">
        <f t="shared" si="17"/>
        <v>0</v>
      </c>
      <c r="Y87" s="62">
        <f t="shared" si="17"/>
        <v>0</v>
      </c>
      <c r="Z87" s="62">
        <f t="shared" si="17"/>
        <v>0</v>
      </c>
      <c r="AA87" s="62">
        <f t="shared" si="17"/>
        <v>273</v>
      </c>
      <c r="AB87" s="62">
        <f t="shared" si="17"/>
        <v>144</v>
      </c>
      <c r="AC87" s="62">
        <f t="shared" si="17"/>
        <v>417</v>
      </c>
      <c r="AD87" s="62">
        <f t="shared" si="17"/>
        <v>52</v>
      </c>
      <c r="AE87" s="62">
        <f t="shared" si="17"/>
        <v>29</v>
      </c>
      <c r="AF87" s="62">
        <f t="shared" si="17"/>
        <v>54</v>
      </c>
      <c r="AG87" s="62">
        <f t="shared" si="17"/>
        <v>134</v>
      </c>
      <c r="AH87" s="62">
        <f t="shared" si="17"/>
        <v>17</v>
      </c>
      <c r="AI87" s="62">
        <f t="shared" si="17"/>
        <v>76</v>
      </c>
      <c r="AJ87" s="62">
        <f t="shared" ref="AJ87:BO87" si="18">SUM(AJ77:AJ86)-AJ80-AJ85</f>
        <v>0</v>
      </c>
      <c r="AK87" s="62">
        <f t="shared" si="18"/>
        <v>0</v>
      </c>
      <c r="AL87" s="62">
        <f t="shared" si="18"/>
        <v>0</v>
      </c>
      <c r="AM87" s="62">
        <f t="shared" si="18"/>
        <v>1</v>
      </c>
      <c r="AN87" s="62">
        <f t="shared" si="18"/>
        <v>240</v>
      </c>
      <c r="AO87" s="62">
        <f t="shared" si="18"/>
        <v>123</v>
      </c>
      <c r="AP87" s="62">
        <f t="shared" si="18"/>
        <v>363</v>
      </c>
      <c r="AQ87" s="62">
        <f t="shared" si="18"/>
        <v>59</v>
      </c>
      <c r="AR87" s="62">
        <f t="shared" si="18"/>
        <v>22</v>
      </c>
      <c r="AS87" s="62">
        <f t="shared" si="18"/>
        <v>48</v>
      </c>
      <c r="AT87" s="62">
        <f t="shared" si="18"/>
        <v>115</v>
      </c>
      <c r="AU87" s="62">
        <f t="shared" si="18"/>
        <v>15</v>
      </c>
      <c r="AV87" s="62">
        <f t="shared" si="18"/>
        <v>66</v>
      </c>
      <c r="AW87" s="62">
        <f t="shared" si="18"/>
        <v>0</v>
      </c>
      <c r="AX87" s="62">
        <f t="shared" si="18"/>
        <v>0</v>
      </c>
      <c r="AY87" s="62">
        <f t="shared" si="18"/>
        <v>0</v>
      </c>
      <c r="AZ87" s="62">
        <f t="shared" si="18"/>
        <v>1</v>
      </c>
      <c r="BA87" s="62">
        <f t="shared" si="18"/>
        <v>222</v>
      </c>
      <c r="BB87" s="62">
        <f t="shared" si="18"/>
        <v>104</v>
      </c>
      <c r="BC87" s="62">
        <f t="shared" si="18"/>
        <v>326</v>
      </c>
      <c r="BD87" s="62">
        <f t="shared" si="18"/>
        <v>44</v>
      </c>
      <c r="BE87" s="62">
        <f t="shared" si="18"/>
        <v>42</v>
      </c>
      <c r="BF87" s="62">
        <f t="shared" si="18"/>
        <v>47</v>
      </c>
      <c r="BG87" s="62">
        <f t="shared" si="18"/>
        <v>126</v>
      </c>
      <c r="BH87" s="62">
        <f t="shared" si="18"/>
        <v>18</v>
      </c>
      <c r="BI87" s="62">
        <f t="shared" si="18"/>
        <v>80</v>
      </c>
      <c r="BJ87" s="62">
        <f t="shared" si="18"/>
        <v>0</v>
      </c>
      <c r="BK87" s="62">
        <f t="shared" si="18"/>
        <v>0</v>
      </c>
      <c r="BL87" s="62">
        <f t="shared" si="18"/>
        <v>0</v>
      </c>
      <c r="BM87" s="62">
        <f t="shared" si="18"/>
        <v>2</v>
      </c>
      <c r="BN87" s="62">
        <f t="shared" si="18"/>
        <v>217</v>
      </c>
      <c r="BO87" s="62">
        <f t="shared" si="18"/>
        <v>142</v>
      </c>
      <c r="BP87" s="62">
        <f t="shared" ref="BP87" si="19">SUM(BP77:BP86)-BP80-BP85</f>
        <v>359</v>
      </c>
      <c r="BQ87" s="169">
        <f>SUM(BQ77:BQ86)-BQ80-BQ85</f>
        <v>45</v>
      </c>
      <c r="BR87" s="169">
        <f t="shared" ref="BR87:CA87" si="20">SUM(BR77:BR86)-BR80-BR85</f>
        <v>18</v>
      </c>
      <c r="BS87" s="169">
        <f t="shared" si="20"/>
        <v>58</v>
      </c>
      <c r="BT87" s="169">
        <f t="shared" si="20"/>
        <v>144</v>
      </c>
      <c r="BU87" s="169">
        <f t="shared" si="20"/>
        <v>13</v>
      </c>
      <c r="BV87" s="169">
        <f t="shared" si="20"/>
        <v>84</v>
      </c>
      <c r="BW87" s="169">
        <f t="shared" si="20"/>
        <v>0</v>
      </c>
      <c r="BX87" s="169">
        <f t="shared" si="20"/>
        <v>0</v>
      </c>
      <c r="BY87" s="169">
        <f t="shared" si="20"/>
        <v>247</v>
      </c>
      <c r="BZ87" s="169">
        <f t="shared" si="20"/>
        <v>115</v>
      </c>
      <c r="CA87" s="169">
        <f t="shared" si="20"/>
        <v>362</v>
      </c>
    </row>
    <row r="88" spans="1:79" s="62" customFormat="1" x14ac:dyDescent="0.25">
      <c r="A88" s="62" t="s">
        <v>85</v>
      </c>
      <c r="B88" s="62" t="s">
        <v>86</v>
      </c>
      <c r="C88" s="62" t="s">
        <v>86</v>
      </c>
      <c r="D88" s="62">
        <v>35</v>
      </c>
      <c r="E88" s="62">
        <v>23</v>
      </c>
      <c r="F88" s="62">
        <v>41</v>
      </c>
      <c r="G88" s="62">
        <v>88</v>
      </c>
      <c r="H88" s="62">
        <v>16</v>
      </c>
      <c r="I88" s="62">
        <v>41</v>
      </c>
      <c r="J88" s="62">
        <v>0</v>
      </c>
      <c r="K88" s="62">
        <v>0</v>
      </c>
      <c r="L88" s="62">
        <v>0</v>
      </c>
      <c r="M88" s="62">
        <v>4</v>
      </c>
      <c r="N88" s="62">
        <v>164</v>
      </c>
      <c r="O88" s="62">
        <v>84</v>
      </c>
      <c r="P88" s="62">
        <v>248</v>
      </c>
      <c r="Q88" s="62">
        <v>33</v>
      </c>
      <c r="R88" s="62">
        <v>32</v>
      </c>
      <c r="S88" s="62">
        <v>34</v>
      </c>
      <c r="T88" s="62">
        <v>100</v>
      </c>
      <c r="U88" s="62">
        <v>7</v>
      </c>
      <c r="V88" s="62">
        <v>36</v>
      </c>
      <c r="W88" s="62">
        <v>0</v>
      </c>
      <c r="X88" s="62">
        <v>0</v>
      </c>
      <c r="Y88" s="62">
        <v>0</v>
      </c>
      <c r="Z88" s="62">
        <v>0</v>
      </c>
      <c r="AA88" s="62">
        <v>167</v>
      </c>
      <c r="AB88" s="62">
        <v>75</v>
      </c>
      <c r="AC88" s="62">
        <v>242</v>
      </c>
      <c r="AD88" s="62">
        <v>40</v>
      </c>
      <c r="AE88" s="62">
        <v>15</v>
      </c>
      <c r="AF88" s="62">
        <v>20</v>
      </c>
      <c r="AG88" s="62">
        <v>85</v>
      </c>
      <c r="AH88" s="62">
        <v>5</v>
      </c>
      <c r="AI88" s="62">
        <v>36</v>
      </c>
      <c r="AJ88" s="62">
        <v>0</v>
      </c>
      <c r="AK88" s="62">
        <v>0</v>
      </c>
      <c r="AL88" s="62">
        <v>0</v>
      </c>
      <c r="AM88" s="62">
        <v>6</v>
      </c>
      <c r="AN88" s="62">
        <v>145</v>
      </c>
      <c r="AO88" s="62">
        <v>62</v>
      </c>
      <c r="AP88" s="62">
        <v>207</v>
      </c>
      <c r="AQ88" s="62">
        <v>27</v>
      </c>
      <c r="AR88" s="62">
        <v>12</v>
      </c>
      <c r="AS88" s="62">
        <v>22</v>
      </c>
      <c r="AT88" s="62">
        <v>80</v>
      </c>
      <c r="AU88" s="62">
        <v>5</v>
      </c>
      <c r="AV88" s="62">
        <v>36</v>
      </c>
      <c r="AW88" s="62">
        <v>0</v>
      </c>
      <c r="AX88" s="62">
        <v>0</v>
      </c>
      <c r="AY88" s="62">
        <v>0</v>
      </c>
      <c r="AZ88" s="62">
        <v>0</v>
      </c>
      <c r="BA88" s="62">
        <v>129</v>
      </c>
      <c r="BB88" s="62">
        <v>53</v>
      </c>
      <c r="BC88" s="62">
        <v>182</v>
      </c>
      <c r="BD88" s="62">
        <v>60</v>
      </c>
      <c r="BE88" s="62">
        <v>11</v>
      </c>
      <c r="BF88" s="62">
        <v>22</v>
      </c>
      <c r="BG88" s="62">
        <v>121</v>
      </c>
      <c r="BH88" s="62">
        <v>5</v>
      </c>
      <c r="BI88" s="62">
        <v>42</v>
      </c>
      <c r="BM88" s="62">
        <v>2</v>
      </c>
      <c r="BN88" s="62">
        <v>203</v>
      </c>
      <c r="BO88" s="62">
        <v>60</v>
      </c>
      <c r="BP88" s="62">
        <v>263</v>
      </c>
      <c r="BQ88" s="169">
        <v>64</v>
      </c>
      <c r="BR88" s="169">
        <v>17</v>
      </c>
      <c r="BS88" s="169">
        <v>29</v>
      </c>
      <c r="BT88" s="169">
        <v>124</v>
      </c>
      <c r="BU88" s="169">
        <v>4</v>
      </c>
      <c r="BV88" s="169">
        <v>37</v>
      </c>
      <c r="BW88" s="169">
        <v>0</v>
      </c>
      <c r="BX88" s="169">
        <v>8</v>
      </c>
      <c r="BY88" s="169">
        <v>217</v>
      </c>
      <c r="BZ88" s="169">
        <v>66</v>
      </c>
      <c r="CA88" s="169">
        <v>283</v>
      </c>
    </row>
    <row r="89" spans="1:79" x14ac:dyDescent="0.25">
      <c r="A89" s="34" t="s">
        <v>87</v>
      </c>
      <c r="B89" s="34" t="s">
        <v>8</v>
      </c>
      <c r="C89" s="34" t="s">
        <v>8</v>
      </c>
      <c r="D89" s="34">
        <v>49</v>
      </c>
      <c r="E89" s="34">
        <v>6</v>
      </c>
      <c r="F89" s="34">
        <v>88</v>
      </c>
      <c r="G89" s="34">
        <v>73</v>
      </c>
      <c r="H89" s="34">
        <v>4</v>
      </c>
      <c r="I89" s="34">
        <v>2</v>
      </c>
      <c r="J89" s="34">
        <v>0</v>
      </c>
      <c r="K89" s="34">
        <v>0</v>
      </c>
      <c r="L89" s="34">
        <v>0</v>
      </c>
      <c r="M89" s="34">
        <v>0</v>
      </c>
      <c r="N89" s="34">
        <v>210</v>
      </c>
      <c r="O89" s="34">
        <v>12</v>
      </c>
      <c r="P89" s="34">
        <v>222</v>
      </c>
      <c r="Q89" s="34">
        <v>59</v>
      </c>
      <c r="R89" s="34">
        <v>5</v>
      </c>
      <c r="S89" s="34">
        <v>96</v>
      </c>
      <c r="T89" s="34">
        <v>81</v>
      </c>
      <c r="U89" s="34">
        <v>9</v>
      </c>
      <c r="V89" s="34">
        <v>6</v>
      </c>
      <c r="W89" s="34">
        <v>0</v>
      </c>
      <c r="X89" s="34">
        <v>0</v>
      </c>
      <c r="Y89" s="34">
        <v>0</v>
      </c>
      <c r="Z89" s="34">
        <v>0</v>
      </c>
      <c r="AA89" s="34">
        <v>236</v>
      </c>
      <c r="AB89" s="34">
        <v>20</v>
      </c>
      <c r="AC89" s="34">
        <v>256</v>
      </c>
      <c r="AD89" s="34">
        <v>85</v>
      </c>
      <c r="AE89" s="34">
        <v>2</v>
      </c>
      <c r="AF89" s="34">
        <v>101</v>
      </c>
      <c r="AG89" s="34">
        <v>87</v>
      </c>
      <c r="AH89" s="34">
        <v>3</v>
      </c>
      <c r="AI89" s="34">
        <v>2</v>
      </c>
      <c r="AJ89" s="34">
        <v>0</v>
      </c>
      <c r="AK89" s="34">
        <v>0</v>
      </c>
      <c r="AL89" s="34">
        <v>0</v>
      </c>
      <c r="AM89" s="34">
        <v>0</v>
      </c>
      <c r="AN89" s="34">
        <v>273</v>
      </c>
      <c r="AO89" s="34">
        <v>7</v>
      </c>
      <c r="AP89" s="34">
        <v>280</v>
      </c>
      <c r="AQ89" s="34">
        <v>50</v>
      </c>
      <c r="AR89" s="34">
        <v>4</v>
      </c>
      <c r="AS89" s="34">
        <v>66</v>
      </c>
      <c r="AT89" s="34">
        <v>70</v>
      </c>
      <c r="AU89" s="34">
        <v>2</v>
      </c>
      <c r="AV89" s="34">
        <v>1</v>
      </c>
      <c r="AW89" s="34">
        <v>0</v>
      </c>
      <c r="AX89" s="34">
        <v>0</v>
      </c>
      <c r="AY89" s="34">
        <v>0</v>
      </c>
      <c r="AZ89" s="34">
        <v>0</v>
      </c>
      <c r="BA89" s="34">
        <v>186</v>
      </c>
      <c r="BB89" s="34">
        <v>7</v>
      </c>
      <c r="BC89" s="34">
        <v>193</v>
      </c>
      <c r="BD89" s="34">
        <v>36</v>
      </c>
      <c r="BE89" s="34">
        <v>4</v>
      </c>
      <c r="BF89" s="34">
        <v>65</v>
      </c>
      <c r="BG89" s="34">
        <v>50</v>
      </c>
      <c r="BH89" s="34">
        <v>6</v>
      </c>
      <c r="BI89" s="34">
        <v>1</v>
      </c>
      <c r="BM89" s="34">
        <v>0</v>
      </c>
      <c r="BN89" s="34">
        <v>151</v>
      </c>
      <c r="BO89" s="34">
        <v>11</v>
      </c>
      <c r="BP89" s="34">
        <v>162</v>
      </c>
      <c r="BQ89" s="111">
        <v>33</v>
      </c>
      <c r="BR89" s="111">
        <v>2</v>
      </c>
      <c r="BS89" s="111">
        <v>61</v>
      </c>
      <c r="BT89" s="111">
        <v>61</v>
      </c>
      <c r="BU89" s="111">
        <v>2</v>
      </c>
      <c r="BV89" s="111">
        <v>0</v>
      </c>
      <c r="BW89" s="111">
        <v>0</v>
      </c>
      <c r="BX89" s="111">
        <v>0</v>
      </c>
      <c r="BY89" s="111">
        <v>155</v>
      </c>
      <c r="BZ89" s="111">
        <v>4</v>
      </c>
      <c r="CA89" s="111">
        <v>159</v>
      </c>
    </row>
    <row r="90" spans="1:79" x14ac:dyDescent="0.25">
      <c r="B90" s="34" t="s">
        <v>86</v>
      </c>
      <c r="C90" s="34" t="s">
        <v>86</v>
      </c>
      <c r="D90" s="34">
        <v>52</v>
      </c>
      <c r="E90" s="34">
        <v>0</v>
      </c>
      <c r="F90" s="34">
        <v>34</v>
      </c>
      <c r="G90" s="34">
        <v>28</v>
      </c>
      <c r="H90" s="34">
        <v>1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114</v>
      </c>
      <c r="O90" s="34">
        <v>1</v>
      </c>
      <c r="P90" s="34">
        <v>115</v>
      </c>
      <c r="Q90" s="34">
        <v>48</v>
      </c>
      <c r="R90" s="34">
        <v>1</v>
      </c>
      <c r="S90" s="34">
        <v>22</v>
      </c>
      <c r="T90" s="34">
        <v>37</v>
      </c>
      <c r="U90" s="34">
        <v>1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107</v>
      </c>
      <c r="AB90" s="34">
        <v>2</v>
      </c>
      <c r="AC90" s="34">
        <v>109</v>
      </c>
      <c r="AD90" s="34">
        <v>33</v>
      </c>
      <c r="AE90" s="34">
        <v>2</v>
      </c>
      <c r="AF90" s="34">
        <v>11</v>
      </c>
      <c r="AG90" s="34">
        <v>22</v>
      </c>
      <c r="AH90" s="34">
        <v>1</v>
      </c>
      <c r="AI90" s="34">
        <v>0</v>
      </c>
      <c r="AJ90" s="34">
        <v>0</v>
      </c>
      <c r="AK90" s="34">
        <v>0</v>
      </c>
      <c r="AL90" s="34">
        <v>0</v>
      </c>
      <c r="AM90" s="34">
        <v>0</v>
      </c>
      <c r="AN90" s="34">
        <v>66</v>
      </c>
      <c r="AO90" s="34">
        <v>3</v>
      </c>
      <c r="AP90" s="34">
        <v>69</v>
      </c>
      <c r="AQ90" s="34">
        <v>35</v>
      </c>
      <c r="AR90" s="34">
        <v>0</v>
      </c>
      <c r="AS90" s="34">
        <v>6</v>
      </c>
      <c r="AT90" s="34">
        <v>18</v>
      </c>
      <c r="AU90" s="34">
        <v>1</v>
      </c>
      <c r="AV90" s="34">
        <v>1</v>
      </c>
      <c r="AW90" s="34">
        <v>0</v>
      </c>
      <c r="AX90" s="34">
        <v>0</v>
      </c>
      <c r="AY90" s="34">
        <v>0</v>
      </c>
      <c r="AZ90" s="34">
        <v>0</v>
      </c>
      <c r="BA90" s="34">
        <v>59</v>
      </c>
      <c r="BB90" s="34">
        <v>2</v>
      </c>
      <c r="BC90" s="34">
        <v>61</v>
      </c>
      <c r="BQ90" s="112"/>
      <c r="BR90" s="112"/>
      <c r="BS90" s="112"/>
      <c r="BT90" s="112"/>
      <c r="BU90" s="112"/>
      <c r="BV90" s="112"/>
      <c r="BW90" s="112"/>
      <c r="BX90" s="112"/>
      <c r="BY90" s="111"/>
      <c r="BZ90" s="111"/>
      <c r="CA90" s="111"/>
    </row>
    <row r="91" spans="1:79" x14ac:dyDescent="0.25">
      <c r="B91" s="34" t="s">
        <v>88</v>
      </c>
      <c r="C91" s="34" t="s">
        <v>148</v>
      </c>
      <c r="D91" s="34">
        <v>1</v>
      </c>
      <c r="E91" s="34">
        <v>7</v>
      </c>
      <c r="F91" s="34">
        <v>1</v>
      </c>
      <c r="G91" s="34">
        <v>3</v>
      </c>
      <c r="H91" s="34">
        <v>2</v>
      </c>
      <c r="I91" s="34">
        <v>15</v>
      </c>
      <c r="J91" s="34">
        <v>0</v>
      </c>
      <c r="K91" s="34">
        <v>0</v>
      </c>
      <c r="L91" s="34">
        <v>0</v>
      </c>
      <c r="M91" s="34">
        <v>1</v>
      </c>
      <c r="N91" s="34">
        <v>5</v>
      </c>
      <c r="O91" s="34">
        <v>25</v>
      </c>
      <c r="P91" s="34">
        <v>30</v>
      </c>
      <c r="Q91" s="34">
        <v>1</v>
      </c>
      <c r="R91" s="34">
        <v>7</v>
      </c>
      <c r="S91" s="34">
        <v>3</v>
      </c>
      <c r="T91" s="34">
        <v>2</v>
      </c>
      <c r="U91" s="34">
        <v>2</v>
      </c>
      <c r="V91" s="34">
        <v>20</v>
      </c>
      <c r="W91" s="34">
        <v>0</v>
      </c>
      <c r="X91" s="34">
        <v>0</v>
      </c>
      <c r="Y91" s="34">
        <v>0</v>
      </c>
      <c r="Z91" s="34">
        <v>1</v>
      </c>
      <c r="AA91" s="34">
        <v>6</v>
      </c>
      <c r="AB91" s="34">
        <v>30</v>
      </c>
      <c r="AC91" s="34">
        <v>36</v>
      </c>
      <c r="AD91" s="34">
        <v>3</v>
      </c>
      <c r="AE91" s="34">
        <v>6</v>
      </c>
      <c r="AF91" s="34">
        <v>4</v>
      </c>
      <c r="AG91" s="34">
        <v>2</v>
      </c>
      <c r="AH91" s="34">
        <v>1</v>
      </c>
      <c r="AI91" s="34">
        <v>24</v>
      </c>
      <c r="AJ91" s="34">
        <v>0</v>
      </c>
      <c r="AK91" s="34">
        <v>0</v>
      </c>
      <c r="AL91" s="34">
        <v>0</v>
      </c>
      <c r="AM91" s="34">
        <v>2</v>
      </c>
      <c r="AN91" s="34">
        <v>9</v>
      </c>
      <c r="AO91" s="34">
        <v>33</v>
      </c>
      <c r="AP91" s="34">
        <v>42</v>
      </c>
      <c r="AQ91" s="34">
        <v>0</v>
      </c>
      <c r="AR91" s="34">
        <v>11</v>
      </c>
      <c r="AS91" s="34">
        <v>1</v>
      </c>
      <c r="AT91" s="34">
        <v>2</v>
      </c>
      <c r="AU91" s="34">
        <v>3</v>
      </c>
      <c r="AV91" s="34">
        <v>17</v>
      </c>
      <c r="AW91" s="34">
        <v>0</v>
      </c>
      <c r="AX91" s="34">
        <v>0</v>
      </c>
      <c r="AY91" s="34">
        <v>0</v>
      </c>
      <c r="AZ91" s="34">
        <v>2</v>
      </c>
      <c r="BA91" s="34">
        <v>3</v>
      </c>
      <c r="BB91" s="34">
        <v>33</v>
      </c>
      <c r="BC91" s="34">
        <v>36</v>
      </c>
      <c r="BD91" s="34">
        <v>2</v>
      </c>
      <c r="BE91" s="34">
        <v>10</v>
      </c>
      <c r="BF91" s="34">
        <v>4</v>
      </c>
      <c r="BG91" s="34">
        <v>2</v>
      </c>
      <c r="BH91" s="34">
        <v>1</v>
      </c>
      <c r="BI91" s="34">
        <v>27</v>
      </c>
      <c r="BM91" s="34">
        <v>3</v>
      </c>
      <c r="BN91" s="34">
        <v>8</v>
      </c>
      <c r="BO91" s="34">
        <v>41</v>
      </c>
      <c r="BP91" s="34">
        <v>49</v>
      </c>
      <c r="BQ91" s="112">
        <v>0</v>
      </c>
      <c r="BR91" s="112">
        <v>9</v>
      </c>
      <c r="BS91" s="112">
        <v>2</v>
      </c>
      <c r="BT91" s="112">
        <v>3</v>
      </c>
      <c r="BU91" s="112">
        <v>14</v>
      </c>
      <c r="BV91" s="112">
        <v>32</v>
      </c>
      <c r="BW91" s="112">
        <v>0</v>
      </c>
      <c r="BX91" s="112">
        <v>9</v>
      </c>
      <c r="BY91" s="112">
        <v>5</v>
      </c>
      <c r="BZ91" s="112">
        <v>64</v>
      </c>
      <c r="CA91" s="112">
        <v>69</v>
      </c>
    </row>
    <row r="92" spans="1:79" x14ac:dyDescent="0.25">
      <c r="A92" s="34" t="s">
        <v>7</v>
      </c>
      <c r="B92" s="34" t="s">
        <v>8</v>
      </c>
      <c r="C92" s="34" t="s">
        <v>8</v>
      </c>
      <c r="D92" s="34">
        <v>0</v>
      </c>
      <c r="E92" s="34">
        <v>1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1</v>
      </c>
      <c r="P92" s="34">
        <v>1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f>Q92+S92+T92</f>
        <v>0</v>
      </c>
      <c r="AB92" s="34">
        <f>R92+U92+V92</f>
        <v>0</v>
      </c>
      <c r="AC92" s="34">
        <f>SUM(Q92:V92)</f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4">
        <v>0</v>
      </c>
      <c r="AL92" s="34">
        <v>0</v>
      </c>
      <c r="AM92" s="34">
        <v>0</v>
      </c>
      <c r="AN92" s="34">
        <v>0</v>
      </c>
      <c r="AO92" s="34">
        <v>0</v>
      </c>
      <c r="AP92" s="34">
        <v>0</v>
      </c>
      <c r="AQ92" s="34">
        <v>0</v>
      </c>
      <c r="AR92" s="34">
        <v>0</v>
      </c>
      <c r="AS92" s="34">
        <v>0</v>
      </c>
      <c r="AT92" s="34">
        <v>0</v>
      </c>
      <c r="AU92" s="34">
        <v>0</v>
      </c>
      <c r="AV92" s="34">
        <v>0</v>
      </c>
      <c r="AW92" s="34">
        <v>0</v>
      </c>
      <c r="AX92" s="34">
        <v>0</v>
      </c>
      <c r="AY92" s="34">
        <v>0</v>
      </c>
      <c r="AZ92" s="34">
        <v>0</v>
      </c>
      <c r="BA92" s="34">
        <v>0</v>
      </c>
      <c r="BB92" s="34">
        <v>0</v>
      </c>
      <c r="BC92" s="34">
        <v>0</v>
      </c>
      <c r="BY92" s="112"/>
      <c r="BZ92" s="112"/>
      <c r="CA92" s="112"/>
    </row>
    <row r="93" spans="1:79" s="62" customFormat="1" x14ac:dyDescent="0.25">
      <c r="A93" s="62" t="s">
        <v>146</v>
      </c>
      <c r="D93" s="62">
        <f>SUM(D89:D92)</f>
        <v>102</v>
      </c>
      <c r="E93" s="62">
        <f t="shared" ref="E93:BP93" si="21">SUM(E89:E92)</f>
        <v>14</v>
      </c>
      <c r="F93" s="62">
        <f t="shared" si="21"/>
        <v>123</v>
      </c>
      <c r="G93" s="62">
        <f t="shared" si="21"/>
        <v>104</v>
      </c>
      <c r="H93" s="62">
        <f t="shared" si="21"/>
        <v>7</v>
      </c>
      <c r="I93" s="62">
        <f t="shared" si="21"/>
        <v>17</v>
      </c>
      <c r="J93" s="62">
        <f t="shared" si="21"/>
        <v>0</v>
      </c>
      <c r="K93" s="62">
        <f t="shared" si="21"/>
        <v>0</v>
      </c>
      <c r="L93" s="62">
        <f t="shared" si="21"/>
        <v>0</v>
      </c>
      <c r="M93" s="62">
        <f t="shared" si="21"/>
        <v>1</v>
      </c>
      <c r="N93" s="62">
        <f t="shared" si="21"/>
        <v>329</v>
      </c>
      <c r="O93" s="62">
        <f t="shared" si="21"/>
        <v>39</v>
      </c>
      <c r="P93" s="62">
        <f t="shared" si="21"/>
        <v>368</v>
      </c>
      <c r="Q93" s="62">
        <f t="shared" si="21"/>
        <v>108</v>
      </c>
      <c r="R93" s="62">
        <f t="shared" si="21"/>
        <v>13</v>
      </c>
      <c r="S93" s="62">
        <f t="shared" si="21"/>
        <v>121</v>
      </c>
      <c r="T93" s="62">
        <f t="shared" si="21"/>
        <v>120</v>
      </c>
      <c r="U93" s="62">
        <f t="shared" si="21"/>
        <v>12</v>
      </c>
      <c r="V93" s="62">
        <f t="shared" si="21"/>
        <v>26</v>
      </c>
      <c r="W93" s="62">
        <f t="shared" si="21"/>
        <v>0</v>
      </c>
      <c r="X93" s="62">
        <f t="shared" si="21"/>
        <v>0</v>
      </c>
      <c r="Y93" s="62">
        <f t="shared" si="21"/>
        <v>0</v>
      </c>
      <c r="Z93" s="62">
        <f t="shared" si="21"/>
        <v>1</v>
      </c>
      <c r="AA93" s="62">
        <f t="shared" si="21"/>
        <v>349</v>
      </c>
      <c r="AB93" s="62">
        <f t="shared" si="21"/>
        <v>52</v>
      </c>
      <c r="AC93" s="62">
        <f t="shared" si="21"/>
        <v>401</v>
      </c>
      <c r="AD93" s="62">
        <f t="shared" si="21"/>
        <v>121</v>
      </c>
      <c r="AE93" s="62">
        <f t="shared" si="21"/>
        <v>10</v>
      </c>
      <c r="AF93" s="62">
        <f t="shared" si="21"/>
        <v>116</v>
      </c>
      <c r="AG93" s="62">
        <f t="shared" si="21"/>
        <v>111</v>
      </c>
      <c r="AH93" s="62">
        <f t="shared" si="21"/>
        <v>5</v>
      </c>
      <c r="AI93" s="62">
        <f t="shared" si="21"/>
        <v>26</v>
      </c>
      <c r="AJ93" s="62">
        <f t="shared" si="21"/>
        <v>0</v>
      </c>
      <c r="AK93" s="62">
        <f t="shared" si="21"/>
        <v>0</v>
      </c>
      <c r="AL93" s="62">
        <f t="shared" si="21"/>
        <v>0</v>
      </c>
      <c r="AM93" s="62">
        <f t="shared" si="21"/>
        <v>2</v>
      </c>
      <c r="AN93" s="62">
        <f t="shared" si="21"/>
        <v>348</v>
      </c>
      <c r="AO93" s="62">
        <f t="shared" si="21"/>
        <v>43</v>
      </c>
      <c r="AP93" s="62">
        <f t="shared" si="21"/>
        <v>391</v>
      </c>
      <c r="AQ93" s="62">
        <f t="shared" si="21"/>
        <v>85</v>
      </c>
      <c r="AR93" s="62">
        <f t="shared" si="21"/>
        <v>15</v>
      </c>
      <c r="AS93" s="62">
        <f t="shared" si="21"/>
        <v>73</v>
      </c>
      <c r="AT93" s="62">
        <f t="shared" si="21"/>
        <v>90</v>
      </c>
      <c r="AU93" s="62">
        <f t="shared" si="21"/>
        <v>6</v>
      </c>
      <c r="AV93" s="62">
        <f t="shared" si="21"/>
        <v>19</v>
      </c>
      <c r="AW93" s="62">
        <f t="shared" si="21"/>
        <v>0</v>
      </c>
      <c r="AX93" s="62">
        <f t="shared" si="21"/>
        <v>0</v>
      </c>
      <c r="AY93" s="62">
        <f t="shared" si="21"/>
        <v>0</v>
      </c>
      <c r="AZ93" s="62">
        <f t="shared" si="21"/>
        <v>2</v>
      </c>
      <c r="BA93" s="62">
        <f t="shared" si="21"/>
        <v>248</v>
      </c>
      <c r="BB93" s="62">
        <f t="shared" si="21"/>
        <v>42</v>
      </c>
      <c r="BC93" s="62">
        <f t="shared" si="21"/>
        <v>290</v>
      </c>
      <c r="BD93" s="62">
        <f t="shared" si="21"/>
        <v>38</v>
      </c>
      <c r="BE93" s="62">
        <f t="shared" si="21"/>
        <v>14</v>
      </c>
      <c r="BF93" s="62">
        <f t="shared" si="21"/>
        <v>69</v>
      </c>
      <c r="BG93" s="62">
        <f t="shared" si="21"/>
        <v>52</v>
      </c>
      <c r="BH93" s="62">
        <f t="shared" si="21"/>
        <v>7</v>
      </c>
      <c r="BI93" s="62">
        <f t="shared" si="21"/>
        <v>28</v>
      </c>
      <c r="BJ93" s="62">
        <f t="shared" si="21"/>
        <v>0</v>
      </c>
      <c r="BK93" s="62">
        <f t="shared" si="21"/>
        <v>0</v>
      </c>
      <c r="BL93" s="62">
        <f t="shared" si="21"/>
        <v>0</v>
      </c>
      <c r="BM93" s="62">
        <f t="shared" si="21"/>
        <v>3</v>
      </c>
      <c r="BN93" s="62">
        <f t="shared" si="21"/>
        <v>159</v>
      </c>
      <c r="BO93" s="62">
        <f t="shared" si="21"/>
        <v>52</v>
      </c>
      <c r="BP93" s="62">
        <f t="shared" si="21"/>
        <v>211</v>
      </c>
      <c r="BQ93" s="170">
        <f>SUM(BQ89:BQ92)</f>
        <v>33</v>
      </c>
      <c r="BR93" s="170">
        <f t="shared" ref="BR93:CA93" si="22">SUM(BR89:BR92)</f>
        <v>11</v>
      </c>
      <c r="BS93" s="170">
        <f t="shared" si="22"/>
        <v>63</v>
      </c>
      <c r="BT93" s="170">
        <f t="shared" si="22"/>
        <v>64</v>
      </c>
      <c r="BU93" s="170">
        <f t="shared" si="22"/>
        <v>16</v>
      </c>
      <c r="BV93" s="170">
        <f t="shared" si="22"/>
        <v>32</v>
      </c>
      <c r="BW93" s="170">
        <f t="shared" si="22"/>
        <v>0</v>
      </c>
      <c r="BX93" s="170">
        <f t="shared" si="22"/>
        <v>9</v>
      </c>
      <c r="BY93" s="170">
        <f t="shared" si="22"/>
        <v>160</v>
      </c>
      <c r="BZ93" s="170">
        <f t="shared" si="22"/>
        <v>68</v>
      </c>
      <c r="CA93" s="170">
        <f t="shared" si="22"/>
        <v>228</v>
      </c>
    </row>
    <row r="94" spans="1:79" x14ac:dyDescent="0.25">
      <c r="A94" s="34" t="s">
        <v>105</v>
      </c>
      <c r="B94" s="34" t="s">
        <v>8</v>
      </c>
      <c r="C94" s="34" t="s">
        <v>121</v>
      </c>
      <c r="D94" s="34">
        <v>16</v>
      </c>
      <c r="E94" s="34">
        <v>11</v>
      </c>
      <c r="F94" s="34">
        <v>10</v>
      </c>
      <c r="G94" s="34">
        <v>21</v>
      </c>
      <c r="H94" s="34">
        <v>12</v>
      </c>
      <c r="I94" s="34">
        <v>25</v>
      </c>
      <c r="J94" s="34">
        <v>0</v>
      </c>
      <c r="K94" s="34">
        <v>0</v>
      </c>
      <c r="L94" s="34">
        <v>0</v>
      </c>
      <c r="M94" s="34">
        <v>0</v>
      </c>
      <c r="N94" s="34">
        <v>47</v>
      </c>
      <c r="O94" s="34">
        <v>48</v>
      </c>
      <c r="P94" s="34">
        <v>95</v>
      </c>
      <c r="Q94" s="34">
        <v>16</v>
      </c>
      <c r="R94" s="34">
        <v>11</v>
      </c>
      <c r="S94" s="34">
        <v>5</v>
      </c>
      <c r="T94" s="34">
        <v>21</v>
      </c>
      <c r="U94" s="34">
        <v>2</v>
      </c>
      <c r="V94" s="34">
        <v>27</v>
      </c>
      <c r="W94" s="34">
        <v>0</v>
      </c>
      <c r="X94" s="34">
        <v>0</v>
      </c>
      <c r="Y94" s="34">
        <v>0</v>
      </c>
      <c r="Z94" s="34">
        <v>0</v>
      </c>
      <c r="AA94" s="34">
        <v>42</v>
      </c>
      <c r="AB94" s="34">
        <v>40</v>
      </c>
      <c r="AC94" s="34">
        <v>82</v>
      </c>
      <c r="AD94" s="34">
        <v>15</v>
      </c>
      <c r="AE94" s="34">
        <v>19</v>
      </c>
      <c r="AF94" s="34">
        <v>1</v>
      </c>
      <c r="AG94" s="34">
        <v>18</v>
      </c>
      <c r="AH94" s="34">
        <v>5</v>
      </c>
      <c r="AI94" s="34">
        <v>23</v>
      </c>
      <c r="AJ94" s="34">
        <v>0</v>
      </c>
      <c r="AK94" s="34">
        <v>0</v>
      </c>
      <c r="AL94" s="34">
        <v>0</v>
      </c>
      <c r="AM94" s="34">
        <v>0</v>
      </c>
      <c r="AN94" s="34">
        <v>34</v>
      </c>
      <c r="AO94" s="34">
        <v>47</v>
      </c>
      <c r="AP94" s="34">
        <v>81</v>
      </c>
      <c r="AQ94" s="34">
        <v>26</v>
      </c>
      <c r="AR94" s="34">
        <v>16</v>
      </c>
      <c r="AS94" s="34">
        <v>5</v>
      </c>
      <c r="AT94" s="34">
        <v>26</v>
      </c>
      <c r="AU94" s="34">
        <v>5</v>
      </c>
      <c r="AV94" s="34">
        <v>23</v>
      </c>
      <c r="AW94" s="34">
        <v>0</v>
      </c>
      <c r="AX94" s="34">
        <v>0</v>
      </c>
      <c r="AY94" s="34">
        <v>0</v>
      </c>
      <c r="AZ94" s="34">
        <v>0</v>
      </c>
      <c r="BA94" s="34">
        <v>57</v>
      </c>
      <c r="BB94" s="34">
        <v>44</v>
      </c>
      <c r="BC94" s="34">
        <v>101</v>
      </c>
      <c r="BD94" s="34">
        <v>28</v>
      </c>
      <c r="BE94" s="34">
        <v>5</v>
      </c>
      <c r="BF94" s="34">
        <v>2</v>
      </c>
      <c r="BG94" s="34">
        <v>22</v>
      </c>
      <c r="BH94" s="34">
        <v>3</v>
      </c>
      <c r="BI94" s="34">
        <v>22</v>
      </c>
      <c r="BN94" s="34">
        <v>52</v>
      </c>
      <c r="BO94" s="34">
        <v>30</v>
      </c>
      <c r="BP94" s="34">
        <v>82</v>
      </c>
      <c r="BQ94" s="112">
        <v>24</v>
      </c>
      <c r="BR94" s="112">
        <v>9</v>
      </c>
      <c r="BS94" s="112">
        <v>7</v>
      </c>
      <c r="BT94" s="112">
        <v>18</v>
      </c>
      <c r="BU94" s="112">
        <v>5</v>
      </c>
      <c r="BV94" s="112">
        <v>26</v>
      </c>
      <c r="BW94" s="112">
        <v>0</v>
      </c>
      <c r="BX94" s="112"/>
      <c r="BY94" s="112">
        <v>49</v>
      </c>
      <c r="BZ94" s="112">
        <v>40</v>
      </c>
      <c r="CA94" s="112">
        <v>89</v>
      </c>
    </row>
    <row r="95" spans="1:79" x14ac:dyDescent="0.25">
      <c r="C95" s="34" t="s">
        <v>122</v>
      </c>
      <c r="D95" s="34">
        <v>71</v>
      </c>
      <c r="E95" s="34">
        <v>27</v>
      </c>
      <c r="F95" s="34">
        <v>34</v>
      </c>
      <c r="G95" s="34">
        <v>171</v>
      </c>
      <c r="H95" s="34">
        <v>25</v>
      </c>
      <c r="I95" s="34">
        <v>104</v>
      </c>
      <c r="J95" s="34">
        <v>0</v>
      </c>
      <c r="K95" s="34">
        <v>0</v>
      </c>
      <c r="L95" s="34">
        <v>0</v>
      </c>
      <c r="M95" s="34">
        <v>0</v>
      </c>
      <c r="N95" s="34">
        <v>276</v>
      </c>
      <c r="O95" s="34">
        <v>156</v>
      </c>
      <c r="P95" s="34">
        <v>432</v>
      </c>
      <c r="Q95" s="34">
        <v>84</v>
      </c>
      <c r="R95" s="34">
        <v>23</v>
      </c>
      <c r="S95" s="34">
        <v>36</v>
      </c>
      <c r="T95" s="34">
        <v>189</v>
      </c>
      <c r="U95" s="34">
        <v>41</v>
      </c>
      <c r="V95" s="34">
        <v>92</v>
      </c>
      <c r="W95" s="34">
        <v>0</v>
      </c>
      <c r="X95" s="34">
        <v>0</v>
      </c>
      <c r="Y95" s="34">
        <v>0</v>
      </c>
      <c r="Z95" s="34">
        <v>0</v>
      </c>
      <c r="AA95" s="34">
        <v>309</v>
      </c>
      <c r="AB95" s="34">
        <v>156</v>
      </c>
      <c r="AC95" s="34">
        <v>465</v>
      </c>
      <c r="AD95" s="34">
        <v>69</v>
      </c>
      <c r="AE95" s="34">
        <v>32</v>
      </c>
      <c r="AF95" s="34">
        <v>27</v>
      </c>
      <c r="AG95" s="34">
        <v>145</v>
      </c>
      <c r="AH95" s="34">
        <v>43</v>
      </c>
      <c r="AI95" s="34">
        <v>61</v>
      </c>
      <c r="AJ95" s="34">
        <v>0</v>
      </c>
      <c r="AK95" s="34">
        <v>0</v>
      </c>
      <c r="AL95" s="34">
        <v>2</v>
      </c>
      <c r="AM95" s="34">
        <v>0</v>
      </c>
      <c r="AN95" s="34">
        <v>241</v>
      </c>
      <c r="AO95" s="34">
        <v>138</v>
      </c>
      <c r="AP95" s="34">
        <v>379</v>
      </c>
      <c r="AQ95" s="34">
        <v>67</v>
      </c>
      <c r="AR95" s="34">
        <v>21</v>
      </c>
      <c r="AS95" s="34">
        <v>19</v>
      </c>
      <c r="AT95" s="34">
        <v>127</v>
      </c>
      <c r="AU95" s="34">
        <v>49</v>
      </c>
      <c r="AV95" s="34">
        <v>66</v>
      </c>
      <c r="AW95" s="34">
        <v>0</v>
      </c>
      <c r="AX95" s="34">
        <v>0</v>
      </c>
      <c r="AY95" s="34">
        <v>1</v>
      </c>
      <c r="AZ95" s="34">
        <v>0</v>
      </c>
      <c r="BA95" s="34">
        <v>213</v>
      </c>
      <c r="BB95" s="34">
        <v>137</v>
      </c>
      <c r="BC95" s="34">
        <v>350</v>
      </c>
      <c r="BD95" s="34">
        <v>73</v>
      </c>
      <c r="BE95" s="34">
        <v>13</v>
      </c>
      <c r="BF95" s="34">
        <v>27</v>
      </c>
      <c r="BG95" s="34">
        <v>142</v>
      </c>
      <c r="BH95" s="34">
        <v>37</v>
      </c>
      <c r="BI95" s="34">
        <v>59</v>
      </c>
      <c r="BN95" s="34">
        <v>242</v>
      </c>
      <c r="BO95" s="34">
        <v>109</v>
      </c>
      <c r="BP95" s="34">
        <v>351</v>
      </c>
      <c r="BQ95" s="112">
        <v>68</v>
      </c>
      <c r="BR95" s="112">
        <v>18</v>
      </c>
      <c r="BS95" s="112">
        <v>29</v>
      </c>
      <c r="BT95" s="112">
        <v>136</v>
      </c>
      <c r="BU95" s="112">
        <v>41</v>
      </c>
      <c r="BV95" s="112">
        <v>86</v>
      </c>
      <c r="BW95" s="112">
        <v>1</v>
      </c>
      <c r="BX95" s="112"/>
      <c r="BY95" s="112">
        <v>233</v>
      </c>
      <c r="BZ95" s="112">
        <v>146</v>
      </c>
      <c r="CA95" s="112">
        <v>379</v>
      </c>
    </row>
    <row r="96" spans="1:79" x14ac:dyDescent="0.25">
      <c r="C96" s="34" t="s">
        <v>123</v>
      </c>
      <c r="D96" s="34">
        <v>0</v>
      </c>
      <c r="E96" s="34">
        <v>0</v>
      </c>
      <c r="F96" s="34">
        <v>13</v>
      </c>
      <c r="G96" s="34">
        <v>11</v>
      </c>
      <c r="H96" s="34">
        <v>1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24</v>
      </c>
      <c r="O96" s="34">
        <v>1</v>
      </c>
      <c r="P96" s="34">
        <v>25</v>
      </c>
      <c r="Q96" s="34">
        <v>2</v>
      </c>
      <c r="R96" s="34">
        <v>0</v>
      </c>
      <c r="S96" s="34">
        <v>7</v>
      </c>
      <c r="T96" s="34">
        <v>11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20</v>
      </c>
      <c r="AB96" s="34">
        <v>0</v>
      </c>
      <c r="AC96" s="34">
        <v>20</v>
      </c>
      <c r="AD96" s="34">
        <v>0</v>
      </c>
      <c r="AE96" s="34">
        <v>0</v>
      </c>
      <c r="AF96" s="34">
        <v>9</v>
      </c>
      <c r="AG96" s="34">
        <v>9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4">
        <v>18</v>
      </c>
      <c r="AO96" s="34">
        <v>0</v>
      </c>
      <c r="AP96" s="34">
        <v>18</v>
      </c>
      <c r="AQ96" s="34">
        <v>3</v>
      </c>
      <c r="AR96" s="34">
        <v>0</v>
      </c>
      <c r="AS96" s="34">
        <v>5</v>
      </c>
      <c r="AT96" s="34">
        <v>6</v>
      </c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34">
        <v>14</v>
      </c>
      <c r="BB96" s="34">
        <v>0</v>
      </c>
      <c r="BC96" s="34">
        <v>14</v>
      </c>
      <c r="BD96" s="34">
        <v>0</v>
      </c>
      <c r="BE96" s="34">
        <v>0</v>
      </c>
      <c r="BF96" s="34">
        <v>9</v>
      </c>
      <c r="BG96" s="34">
        <v>4</v>
      </c>
      <c r="BH96" s="34">
        <v>1</v>
      </c>
      <c r="BI96" s="34">
        <v>0</v>
      </c>
      <c r="BN96" s="34">
        <v>13</v>
      </c>
      <c r="BO96" s="34">
        <v>1</v>
      </c>
      <c r="BP96" s="34">
        <v>14</v>
      </c>
      <c r="BQ96" s="112">
        <v>4</v>
      </c>
      <c r="BR96" s="112">
        <v>0</v>
      </c>
      <c r="BS96" s="112">
        <v>16</v>
      </c>
      <c r="BT96" s="112">
        <v>9</v>
      </c>
      <c r="BU96" s="112">
        <v>1</v>
      </c>
      <c r="BV96" s="112">
        <v>0</v>
      </c>
      <c r="BW96" s="112">
        <v>0</v>
      </c>
      <c r="BX96" s="112"/>
      <c r="BY96" s="112">
        <v>29</v>
      </c>
      <c r="BZ96" s="112">
        <v>1</v>
      </c>
      <c r="CA96" s="112">
        <v>30</v>
      </c>
    </row>
    <row r="97" spans="1:79" x14ac:dyDescent="0.25"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</row>
    <row r="98" spans="1:79" x14ac:dyDescent="0.25">
      <c r="A98" s="34" t="s">
        <v>111</v>
      </c>
      <c r="B98" s="34" t="s">
        <v>8</v>
      </c>
      <c r="C98" s="34" t="s">
        <v>124</v>
      </c>
      <c r="D98" s="34">
        <v>26</v>
      </c>
      <c r="E98" s="34">
        <v>17</v>
      </c>
      <c r="F98" s="34">
        <v>10</v>
      </c>
      <c r="G98" s="34">
        <v>40</v>
      </c>
      <c r="H98" s="34">
        <v>19</v>
      </c>
      <c r="I98" s="34">
        <v>25</v>
      </c>
      <c r="J98" s="34">
        <v>0</v>
      </c>
      <c r="K98" s="34">
        <v>0</v>
      </c>
      <c r="L98" s="34">
        <v>0</v>
      </c>
      <c r="M98" s="34">
        <v>0</v>
      </c>
      <c r="N98" s="34">
        <v>76</v>
      </c>
      <c r="O98" s="34">
        <v>61</v>
      </c>
      <c r="P98" s="34">
        <v>137</v>
      </c>
      <c r="Q98" s="34">
        <v>17</v>
      </c>
      <c r="R98" s="34">
        <v>13</v>
      </c>
      <c r="S98" s="34">
        <v>5</v>
      </c>
      <c r="T98" s="34">
        <v>31</v>
      </c>
      <c r="U98" s="34">
        <v>13</v>
      </c>
      <c r="V98" s="34">
        <v>29</v>
      </c>
      <c r="W98" s="34">
        <v>0</v>
      </c>
      <c r="X98" s="34">
        <v>0</v>
      </c>
      <c r="Y98" s="34">
        <v>0</v>
      </c>
      <c r="Z98" s="34">
        <v>0</v>
      </c>
      <c r="AA98" s="34">
        <v>53</v>
      </c>
      <c r="AB98" s="34">
        <v>55</v>
      </c>
      <c r="AC98" s="34">
        <v>108</v>
      </c>
      <c r="AD98" s="34">
        <v>17</v>
      </c>
      <c r="AE98" s="34">
        <v>12</v>
      </c>
      <c r="AF98" s="34">
        <v>4</v>
      </c>
      <c r="AG98" s="34">
        <v>23</v>
      </c>
      <c r="AH98" s="34">
        <v>9</v>
      </c>
      <c r="AI98" s="34">
        <v>25</v>
      </c>
      <c r="AJ98" s="34">
        <v>0</v>
      </c>
      <c r="AK98" s="34">
        <v>0</v>
      </c>
      <c r="AL98" s="34">
        <v>0</v>
      </c>
      <c r="AM98" s="34">
        <v>0</v>
      </c>
      <c r="AN98" s="34">
        <v>44</v>
      </c>
      <c r="AO98" s="34">
        <v>46</v>
      </c>
      <c r="AP98" s="34">
        <v>90</v>
      </c>
      <c r="AQ98" s="34">
        <v>20</v>
      </c>
      <c r="AR98" s="34">
        <v>15</v>
      </c>
      <c r="AS98" s="34">
        <v>3</v>
      </c>
      <c r="AT98" s="34">
        <v>33</v>
      </c>
      <c r="AU98" s="34">
        <v>6</v>
      </c>
      <c r="AV98" s="34">
        <v>18</v>
      </c>
      <c r="AW98" s="34">
        <v>0</v>
      </c>
      <c r="AX98" s="34">
        <v>0</v>
      </c>
      <c r="AY98" s="34">
        <v>0</v>
      </c>
      <c r="AZ98" s="34">
        <v>0</v>
      </c>
      <c r="BA98" s="34">
        <v>56</v>
      </c>
      <c r="BB98" s="34">
        <v>39</v>
      </c>
      <c r="BC98" s="34">
        <v>95</v>
      </c>
      <c r="BD98" s="34">
        <v>25</v>
      </c>
      <c r="BE98" s="34">
        <v>12</v>
      </c>
      <c r="BF98" s="34">
        <v>8</v>
      </c>
      <c r="BG98" s="34">
        <v>39</v>
      </c>
      <c r="BH98" s="34">
        <v>23</v>
      </c>
      <c r="BI98" s="34">
        <v>17</v>
      </c>
      <c r="BN98" s="34">
        <v>72</v>
      </c>
      <c r="BO98" s="34">
        <v>52</v>
      </c>
      <c r="BP98" s="34">
        <v>124</v>
      </c>
      <c r="BQ98" s="112">
        <v>24</v>
      </c>
      <c r="BR98" s="112">
        <v>8</v>
      </c>
      <c r="BS98" s="112">
        <v>6</v>
      </c>
      <c r="BT98" s="112">
        <v>47</v>
      </c>
      <c r="BU98" s="112">
        <v>9</v>
      </c>
      <c r="BV98" s="112">
        <v>16</v>
      </c>
      <c r="BW98" s="112">
        <v>0</v>
      </c>
      <c r="BX98" s="112"/>
      <c r="BY98" s="112">
        <v>77</v>
      </c>
      <c r="BZ98" s="112">
        <v>33</v>
      </c>
      <c r="CA98" s="112">
        <v>110</v>
      </c>
    </row>
    <row r="99" spans="1:79" x14ac:dyDescent="0.25">
      <c r="C99" s="34" t="s">
        <v>125</v>
      </c>
      <c r="D99" s="34">
        <v>7</v>
      </c>
      <c r="E99" s="34">
        <v>1</v>
      </c>
      <c r="F99" s="34">
        <v>15</v>
      </c>
      <c r="G99" s="34">
        <v>19</v>
      </c>
      <c r="H99" s="34">
        <v>1</v>
      </c>
      <c r="I99" s="34">
        <v>1</v>
      </c>
      <c r="J99" s="34">
        <v>0</v>
      </c>
      <c r="K99" s="34">
        <v>0</v>
      </c>
      <c r="L99" s="34">
        <v>0</v>
      </c>
      <c r="M99" s="34">
        <v>0</v>
      </c>
      <c r="N99" s="34">
        <v>41</v>
      </c>
      <c r="O99" s="34">
        <v>3</v>
      </c>
      <c r="P99" s="34">
        <v>44</v>
      </c>
      <c r="Q99" s="34">
        <v>8</v>
      </c>
      <c r="R99" s="34">
        <v>0</v>
      </c>
      <c r="S99" s="34">
        <v>6</v>
      </c>
      <c r="T99" s="34">
        <v>12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26</v>
      </c>
      <c r="AB99" s="34">
        <v>0</v>
      </c>
      <c r="AC99" s="34">
        <v>26</v>
      </c>
      <c r="AD99" s="34">
        <v>8</v>
      </c>
      <c r="AE99" s="34">
        <v>1</v>
      </c>
      <c r="AF99" s="34">
        <v>11</v>
      </c>
      <c r="AG99" s="34">
        <v>22</v>
      </c>
      <c r="AH99" s="34">
        <v>2</v>
      </c>
      <c r="AI99" s="34">
        <v>1</v>
      </c>
      <c r="AJ99" s="34">
        <v>0</v>
      </c>
      <c r="AK99" s="34">
        <v>0</v>
      </c>
      <c r="AL99" s="34">
        <v>0</v>
      </c>
      <c r="AM99" s="34">
        <v>0</v>
      </c>
      <c r="AN99" s="34">
        <v>41</v>
      </c>
      <c r="AO99" s="34">
        <v>4</v>
      </c>
      <c r="AP99" s="34">
        <v>45</v>
      </c>
      <c r="AQ99" s="34">
        <v>6</v>
      </c>
      <c r="AR99" s="34">
        <v>0</v>
      </c>
      <c r="AS99" s="34">
        <v>13</v>
      </c>
      <c r="AT99" s="34">
        <v>21</v>
      </c>
      <c r="AU99" s="34">
        <v>1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34">
        <v>40</v>
      </c>
      <c r="BB99" s="34">
        <v>1</v>
      </c>
      <c r="BC99" s="34">
        <v>41</v>
      </c>
      <c r="BD99" s="34">
        <v>2</v>
      </c>
      <c r="BE99" s="34">
        <v>0</v>
      </c>
      <c r="BF99" s="34">
        <v>9</v>
      </c>
      <c r="BG99" s="34">
        <v>8</v>
      </c>
      <c r="BH99" s="34">
        <v>1</v>
      </c>
      <c r="BI99" s="34">
        <v>0</v>
      </c>
      <c r="BN99" s="34">
        <v>19</v>
      </c>
      <c r="BO99" s="34">
        <v>1</v>
      </c>
      <c r="BP99" s="34">
        <v>20</v>
      </c>
      <c r="BQ99" s="112">
        <v>2</v>
      </c>
      <c r="BR99" s="112">
        <v>0</v>
      </c>
      <c r="BS99" s="112">
        <v>7</v>
      </c>
      <c r="BT99" s="112">
        <v>8</v>
      </c>
      <c r="BU99" s="112">
        <v>0</v>
      </c>
      <c r="BV99" s="112">
        <v>0</v>
      </c>
      <c r="BW99" s="112">
        <v>0</v>
      </c>
      <c r="BX99" s="112"/>
      <c r="BY99" s="112">
        <v>17</v>
      </c>
      <c r="BZ99" s="112">
        <v>0</v>
      </c>
      <c r="CA99" s="112">
        <v>17</v>
      </c>
    </row>
    <row r="100" spans="1:79" x14ac:dyDescent="0.25">
      <c r="BY100" s="112"/>
      <c r="BZ100" s="112"/>
      <c r="CA100" s="112"/>
    </row>
    <row r="101" spans="1:79" x14ac:dyDescent="0.25">
      <c r="A101" s="34" t="s">
        <v>157</v>
      </c>
      <c r="D101" s="34">
        <f>(D51+D62+D66+D76+D87+D88+D93)</f>
        <v>649</v>
      </c>
      <c r="E101" s="34">
        <f t="shared" ref="E101:BP101" si="23">(E51+E62+E66+E76+E87+E88+E93)</f>
        <v>257</v>
      </c>
      <c r="F101" s="34">
        <f t="shared" si="23"/>
        <v>691</v>
      </c>
      <c r="G101" s="34">
        <f t="shared" si="23"/>
        <v>1366</v>
      </c>
      <c r="H101" s="34">
        <f t="shared" si="23"/>
        <v>166</v>
      </c>
      <c r="I101" s="34">
        <f t="shared" si="23"/>
        <v>850</v>
      </c>
      <c r="J101" s="34">
        <f t="shared" si="23"/>
        <v>0</v>
      </c>
      <c r="K101" s="34">
        <f t="shared" si="23"/>
        <v>1</v>
      </c>
      <c r="L101" s="34">
        <f t="shared" si="23"/>
        <v>0</v>
      </c>
      <c r="M101" s="34">
        <f t="shared" si="23"/>
        <v>9</v>
      </c>
      <c r="N101" s="34">
        <f t="shared" si="23"/>
        <v>2707</v>
      </c>
      <c r="O101" s="34">
        <f t="shared" si="23"/>
        <v>1282</v>
      </c>
      <c r="P101" s="34">
        <f t="shared" si="23"/>
        <v>3989</v>
      </c>
      <c r="Q101" s="34">
        <f t="shared" si="23"/>
        <v>574</v>
      </c>
      <c r="R101" s="34">
        <f t="shared" si="23"/>
        <v>249</v>
      </c>
      <c r="S101" s="34">
        <f t="shared" si="23"/>
        <v>702</v>
      </c>
      <c r="T101" s="34">
        <f t="shared" si="23"/>
        <v>1400</v>
      </c>
      <c r="U101" s="34">
        <f t="shared" si="23"/>
        <v>171</v>
      </c>
      <c r="V101" s="34">
        <f t="shared" si="23"/>
        <v>902</v>
      </c>
      <c r="W101" s="34">
        <f t="shared" si="23"/>
        <v>0</v>
      </c>
      <c r="X101" s="34">
        <f t="shared" si="23"/>
        <v>0</v>
      </c>
      <c r="Y101" s="34">
        <f t="shared" si="23"/>
        <v>0</v>
      </c>
      <c r="Z101" s="34">
        <f t="shared" si="23"/>
        <v>1</v>
      </c>
      <c r="AA101" s="34">
        <f t="shared" si="23"/>
        <v>2676</v>
      </c>
      <c r="AB101" s="34">
        <f t="shared" si="23"/>
        <v>1323</v>
      </c>
      <c r="AC101" s="34">
        <f t="shared" si="23"/>
        <v>3999</v>
      </c>
      <c r="AD101" s="34">
        <f t="shared" si="23"/>
        <v>619</v>
      </c>
      <c r="AE101" s="34">
        <f t="shared" si="23"/>
        <v>260</v>
      </c>
      <c r="AF101" s="34">
        <f t="shared" si="23"/>
        <v>469</v>
      </c>
      <c r="AG101" s="34">
        <f t="shared" si="23"/>
        <v>1175</v>
      </c>
      <c r="AH101" s="34">
        <f t="shared" si="23"/>
        <v>146</v>
      </c>
      <c r="AI101" s="34">
        <f t="shared" si="23"/>
        <v>775</v>
      </c>
      <c r="AJ101" s="34">
        <f t="shared" si="23"/>
        <v>0</v>
      </c>
      <c r="AK101" s="34">
        <f t="shared" si="23"/>
        <v>0</v>
      </c>
      <c r="AL101" s="34">
        <f t="shared" si="23"/>
        <v>3</v>
      </c>
      <c r="AM101" s="34">
        <f t="shared" si="23"/>
        <v>9</v>
      </c>
      <c r="AN101" s="34">
        <f t="shared" si="23"/>
        <v>2263</v>
      </c>
      <c r="AO101" s="34">
        <f t="shared" si="23"/>
        <v>1193</v>
      </c>
      <c r="AP101" s="34">
        <f t="shared" si="23"/>
        <v>3456</v>
      </c>
      <c r="AQ101" s="34">
        <f t="shared" si="23"/>
        <v>519</v>
      </c>
      <c r="AR101" s="34">
        <f t="shared" si="23"/>
        <v>209</v>
      </c>
      <c r="AS101" s="34">
        <f t="shared" si="23"/>
        <v>422</v>
      </c>
      <c r="AT101" s="34">
        <f t="shared" si="23"/>
        <v>1079</v>
      </c>
      <c r="AU101" s="34">
        <f t="shared" si="23"/>
        <v>127</v>
      </c>
      <c r="AV101" s="34">
        <f t="shared" si="23"/>
        <v>629</v>
      </c>
      <c r="AW101" s="34">
        <f t="shared" si="23"/>
        <v>0</v>
      </c>
      <c r="AX101" s="34">
        <f t="shared" si="23"/>
        <v>0</v>
      </c>
      <c r="AY101" s="34">
        <f t="shared" si="23"/>
        <v>1</v>
      </c>
      <c r="AZ101" s="34">
        <f t="shared" si="23"/>
        <v>4</v>
      </c>
      <c r="BA101" s="34">
        <f t="shared" si="23"/>
        <v>2020</v>
      </c>
      <c r="BB101" s="34">
        <f t="shared" si="23"/>
        <v>970</v>
      </c>
      <c r="BC101" s="34">
        <f t="shared" si="23"/>
        <v>2990</v>
      </c>
      <c r="BD101" s="34">
        <f t="shared" si="23"/>
        <v>532</v>
      </c>
      <c r="BE101" s="34">
        <f t="shared" si="23"/>
        <v>192</v>
      </c>
      <c r="BF101" s="34">
        <f t="shared" si="23"/>
        <v>422</v>
      </c>
      <c r="BG101" s="34">
        <f t="shared" si="23"/>
        <v>1157</v>
      </c>
      <c r="BH101" s="34">
        <f t="shared" si="23"/>
        <v>150</v>
      </c>
      <c r="BI101" s="34">
        <f t="shared" si="23"/>
        <v>664</v>
      </c>
      <c r="BJ101" s="34">
        <f t="shared" si="23"/>
        <v>0</v>
      </c>
      <c r="BK101" s="34">
        <f t="shared" si="23"/>
        <v>0</v>
      </c>
      <c r="BN101" s="34">
        <f t="shared" si="23"/>
        <v>2111</v>
      </c>
      <c r="BO101" s="34">
        <f t="shared" si="23"/>
        <v>1013</v>
      </c>
      <c r="BP101" s="34">
        <f t="shared" si="23"/>
        <v>3124</v>
      </c>
      <c r="BQ101" s="34">
        <f t="shared" ref="BQ101:CA101" si="24">(BQ51+BQ62+BQ66+BQ76+BQ87+BQ88+BQ93)</f>
        <v>509</v>
      </c>
      <c r="BR101" s="34">
        <f t="shared" si="24"/>
        <v>177</v>
      </c>
      <c r="BS101" s="34">
        <f t="shared" si="24"/>
        <v>457</v>
      </c>
      <c r="BT101" s="34">
        <f t="shared" si="24"/>
        <v>1266</v>
      </c>
      <c r="BU101" s="34">
        <f t="shared" si="24"/>
        <v>136</v>
      </c>
      <c r="BV101" s="34">
        <f t="shared" si="24"/>
        <v>705</v>
      </c>
      <c r="BW101" s="34">
        <f t="shared" si="24"/>
        <v>1</v>
      </c>
      <c r="BX101" s="34">
        <f t="shared" si="24"/>
        <v>20</v>
      </c>
      <c r="BY101" s="34">
        <f t="shared" si="24"/>
        <v>2235</v>
      </c>
      <c r="BZ101" s="34">
        <f t="shared" si="24"/>
        <v>1036</v>
      </c>
      <c r="CA101" s="34">
        <f t="shared" si="24"/>
        <v>3271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AS</vt:lpstr>
      <vt:lpstr>BA</vt:lpstr>
      <vt:lpstr>ED</vt:lpstr>
      <vt:lpstr>EG</vt:lpstr>
      <vt:lpstr>HS</vt:lpstr>
      <vt:lpstr>NR</vt:lpstr>
      <vt:lpstr>UP</vt:lpstr>
      <vt:lpstr>Totals by College</vt:lpstr>
      <vt:lpstr>data</vt:lpstr>
      <vt:lpstr>AS!Print_Titles</vt:lpstr>
      <vt:lpstr>BA!Print_Titles</vt:lpstr>
      <vt:lpstr>ED!Print_Titles</vt:lpstr>
      <vt:lpstr>EG!Print_Titles</vt:lpstr>
      <vt:lpstr>HS!Print_Titles</vt:lpstr>
      <vt:lpstr>NR!Print_Titles</vt:lpstr>
      <vt:lpstr>UP!Print_Titles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Yokoyama</dc:creator>
  <cp:lastModifiedBy>Susanne Condron</cp:lastModifiedBy>
  <cp:lastPrinted>2020-10-14T13:29:43Z</cp:lastPrinted>
  <dcterms:created xsi:type="dcterms:W3CDTF">2020-10-13T13:52:54Z</dcterms:created>
  <dcterms:modified xsi:type="dcterms:W3CDTF">2025-03-10T13:09:17Z</dcterms:modified>
</cp:coreProperties>
</file>