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autoCompressPictures="0" defaultThemeVersion="124226"/>
  <mc:AlternateContent xmlns:mc="http://schemas.openxmlformats.org/markup-compatibility/2006">
    <mc:Choice Requires="x15">
      <x15ac:absPath xmlns:x15ac="http://schemas.microsoft.com/office/spreadsheetml/2010/11/ac" url="Z:\Forms\2024 Forms\Finals\"/>
    </mc:Choice>
  </mc:AlternateContent>
  <xr:revisionPtr revIDLastSave="0" documentId="14_{C878DA2F-A9C9-45F0-80C0-B334FD77A6ED}" xr6:coauthVersionLast="47" xr6:coauthVersionMax="47" xr10:uidLastSave="{00000000-0000-0000-0000-000000000000}"/>
  <bookViews>
    <workbookView xWindow="-120" yWindow="-120" windowWidth="29040" windowHeight="15840" xr2:uid="{00000000-000D-0000-FFFF-FFFF00000000}"/>
  </bookViews>
  <sheets>
    <sheet name="Summary" sheetId="1" r:id="rId1"/>
  </sheets>
  <definedNames>
    <definedName name="_xlnm.Print_Area" localSheetId="0">Summary!$A$1:$E$51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 l="1"/>
  <c r="E15" i="1"/>
  <c r="E27" i="1"/>
  <c r="E31" i="1"/>
  <c r="E40" i="1"/>
  <c r="E44" i="1" s="1"/>
  <c r="E33" i="1" l="1"/>
  <c r="E22" i="1"/>
  <c r="E47" i="1" l="1"/>
</calcChain>
</file>

<file path=xl/sharedStrings.xml><?xml version="1.0" encoding="utf-8"?>
<sst xmlns="http://schemas.openxmlformats.org/spreadsheetml/2006/main" count="43" uniqueCount="34">
  <si>
    <t>Rate</t>
  </si>
  <si>
    <t>Days</t>
  </si>
  <si>
    <t>Parking at the hotel</t>
  </si>
  <si>
    <t>Actual 
Mileage</t>
  </si>
  <si>
    <t>Tolls</t>
  </si>
  <si>
    <t>Daily 
Rate</t>
  </si>
  <si>
    <t>Total cost to drive personal vehicle</t>
  </si>
  <si>
    <t xml:space="preserve">    </t>
  </si>
  <si>
    <r>
      <t xml:space="preserve">Please note that the following is an example and the items in </t>
    </r>
    <r>
      <rPr>
        <b/>
        <sz val="11"/>
        <color rgb="FFFF0000"/>
        <rFont val="Calibri"/>
        <family val="2"/>
        <scheme val="minor"/>
      </rPr>
      <t>red</t>
    </r>
    <r>
      <rPr>
        <b/>
        <sz val="11"/>
        <color theme="1"/>
        <rFont val="Calibri"/>
        <family val="2"/>
        <scheme val="minor"/>
      </rPr>
      <t xml:space="preserve"> are the only items that should be changed when utilizing this spreadsheet.</t>
    </r>
  </si>
  <si>
    <r>
      <t xml:space="preserve">Coach airfare - </t>
    </r>
    <r>
      <rPr>
        <i/>
        <sz val="10"/>
        <color theme="1"/>
        <rFont val="Calibri"/>
        <family val="2"/>
        <scheme val="minor"/>
      </rPr>
      <t xml:space="preserve"> Documentation of cost must be printed 2 weeks prior to travel</t>
    </r>
  </si>
  <si>
    <r>
      <t>Round trip to Detroit Metro Airport from your home less your normal commute</t>
    </r>
    <r>
      <rPr>
        <i/>
        <sz val="10"/>
        <color theme="1"/>
        <rFont val="Calibri"/>
        <family val="2"/>
        <scheme val="minor"/>
      </rPr>
      <t>; Rate must be obtained per policy via irs.gov</t>
    </r>
  </si>
  <si>
    <t>Mileage</t>
  </si>
  <si>
    <r>
      <t>Destination airport shuttle roundtrip to hotel - S</t>
    </r>
    <r>
      <rPr>
        <i/>
        <sz val="10"/>
        <color theme="1"/>
        <rFont val="Calibri"/>
        <family val="2"/>
        <scheme val="minor"/>
      </rPr>
      <t>tandard OU allowance is $40</t>
    </r>
  </si>
  <si>
    <t>CALCULATION TO FLY</t>
  </si>
  <si>
    <t>CALCULATION TO DRIVE PERSONAL VEHICLE</t>
  </si>
  <si>
    <t>Total cost to fly</t>
  </si>
  <si>
    <t xml:space="preserve">*In the event that a unique cost needs to be considered in this comparison, please contact the </t>
  </si>
  <si>
    <t>Accounts Payable Manager at x4395</t>
  </si>
  <si>
    <t>If destination is within the proximity of 350 miles from campus it is the Traveler's choice.</t>
  </si>
  <si>
    <t>In some cases within this distance, depending on the length of time of the trip, it may be more cost advantageous to rent a vehicle instead of seeking the mileage reimbursement for use of a personal vehicle or flying to the destination.  It is the responsibility of the Traveler to choose the most cost effective option within a reasonable differential. </t>
  </si>
  <si>
    <t>CALCULATION TO RENT A VEHICLE</t>
  </si>
  <si>
    <t>Cost of gas for the rental</t>
  </si>
  <si>
    <t>Total cost to rent</t>
  </si>
  <si>
    <t xml:space="preserve">Total of rental contract </t>
  </si>
  <si>
    <t>Other approved charges related to the rental</t>
  </si>
  <si>
    <t>Please Enter City &amp; State Here</t>
  </si>
  <si>
    <r>
      <t>Round trip mileage to conference - C</t>
    </r>
    <r>
      <rPr>
        <i/>
        <sz val="10"/>
        <color theme="1"/>
        <rFont val="Calibri"/>
        <family val="2"/>
        <scheme val="minor"/>
      </rPr>
      <t xml:space="preserve">alculate mileage roundtrip from home and deduct normal commute  </t>
    </r>
  </si>
  <si>
    <t xml:space="preserve">Maximum amount to be reimbursed if you choose to drive your car or rent vs. fly:     </t>
  </si>
  <si>
    <t xml:space="preserve">If a rental is determined to be the least cost alternative and it does not extend the trip which would also increase the cost amount, please use the OU Pcard to fund the rental cost.  </t>
  </si>
  <si>
    <r>
      <rPr>
        <b/>
        <sz val="11"/>
        <color theme="1"/>
        <rFont val="Calibri"/>
        <family val="2"/>
        <scheme val="minor"/>
      </rPr>
      <t>As stated in OU AP&amp;P #1200 - Travel:</t>
    </r>
    <r>
      <rPr>
        <sz val="11"/>
        <color theme="1"/>
        <rFont val="Calibri"/>
        <family val="2"/>
        <scheme val="minor"/>
      </rPr>
      <t xml:space="preserve"> </t>
    </r>
    <r>
      <rPr>
        <i/>
        <sz val="11"/>
        <color theme="1"/>
        <rFont val="Calibri"/>
        <family val="2"/>
        <scheme val="minor"/>
      </rPr>
      <t xml:space="preserve">Reimbursement for the use of a personal or rental vehicle in lieu of air carrier is limited to the cost of coach airfare plus related expenses as determined by the Drive/Fly/Rent Comparison Worksheet found on the Accounts Payable website or link provided in OU Policy 1200. Traveler should seek pre-trip approval from their supervisor to do so and provide a reasonable airfare or other cost comparison printed from a </t>
    </r>
    <r>
      <rPr>
        <i/>
        <u/>
        <sz val="11"/>
        <color theme="1"/>
        <rFont val="Calibri"/>
        <family val="2"/>
        <scheme val="minor"/>
      </rPr>
      <t>multi-airline travel website at the time the travel is planned</t>
    </r>
    <r>
      <rPr>
        <i/>
        <sz val="11"/>
        <color theme="1"/>
        <rFont val="Calibri"/>
        <family val="2"/>
        <scheme val="minor"/>
      </rPr>
      <t>. If employees are approved to use their personal or a rental vehicle for travel, rather than via air carrier, a reasonable airfare cost comparison must be documented by the traveler at the time the travel is planned as per policy from a multiple airline website. This is required for trips over 700 miles in total.   If this is not done in advance of the travel, Accounts Payable will determine reasonable airfare cost and may reduce the mileage reimbursement accordingly.</t>
    </r>
  </si>
  <si>
    <r>
      <t xml:space="preserve">Checked baggage fees - </t>
    </r>
    <r>
      <rPr>
        <i/>
        <sz val="10"/>
        <color theme="1"/>
        <rFont val="Calibri"/>
        <family val="2"/>
        <scheme val="minor"/>
      </rPr>
      <t xml:space="preserve">Standard OU allowance is 1 bag @ $30/each roundtrip </t>
    </r>
  </si>
  <si>
    <r>
      <rPr>
        <b/>
        <sz val="11"/>
        <color rgb="FFFF0000"/>
        <rFont val="Calibri"/>
        <family val="2"/>
        <scheme val="minor"/>
      </rPr>
      <t>===============</t>
    </r>
    <r>
      <rPr>
        <b/>
        <sz val="11"/>
        <color rgb="FF0070C0"/>
        <rFont val="Calibri"/>
        <family val="2"/>
        <scheme val="minor"/>
      </rPr>
      <t>=================&gt;What is the destination for this trip:</t>
    </r>
  </si>
  <si>
    <r>
      <t>Home airport parking - S</t>
    </r>
    <r>
      <rPr>
        <i/>
        <sz val="10"/>
        <color theme="1"/>
        <rFont val="Calibri"/>
        <family val="2"/>
        <scheme val="minor"/>
      </rPr>
      <t>tandard OU allowance is $20/day</t>
    </r>
  </si>
  <si>
    <t>Drive/Fly/Rent Comparison Worksheet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</si>
</sst>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000_);_(&quot;$&quot;* \(#,##0.000\);_(&quot;$&quot;* &quot;-&quot;??_);_(@_)"/>
  </numFmts>
  <fonts count="21">
    <font>
      <sz val="11"/>
      <color theme="1"/>
      <name val="Calibri"/>
      <family val="2"/>
      <scheme val="minor"/>
    </font>
    <font>
      <sz val="11"/>
      <color theme="1"/>
      <name val="Calibri"/>
      <family val="2"/>
      <scheme val="minor"/>
    </font>
    <font>
      <sz val="10"/>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i/>
      <sz val="10"/>
      <color theme="1"/>
      <name val="Calibri"/>
      <family val="2"/>
      <scheme val="minor"/>
    </font>
    <font>
      <sz val="10"/>
      <color rgb="FFFF0000"/>
      <name val="Calibri"/>
      <family val="2"/>
      <scheme val="minor"/>
    </font>
    <font>
      <b/>
      <sz val="10"/>
      <color theme="1"/>
      <name val="Calibri"/>
      <family val="2"/>
      <scheme val="minor"/>
    </font>
    <font>
      <sz val="10"/>
      <color theme="4" tint="0.39997558519241921"/>
      <name val="Calibri"/>
      <family val="2"/>
      <scheme val="minor"/>
    </font>
    <font>
      <sz val="10"/>
      <name val="Calibri"/>
      <family val="2"/>
      <scheme val="minor"/>
    </font>
    <font>
      <b/>
      <sz val="10"/>
      <color theme="0"/>
      <name val="Calibri"/>
      <family val="2"/>
      <scheme val="minor"/>
    </font>
    <font>
      <sz val="11"/>
      <name val="Calibri"/>
      <family val="2"/>
      <scheme val="minor"/>
    </font>
    <font>
      <b/>
      <sz val="12"/>
      <color theme="0"/>
      <name val="Calibri"/>
      <family val="2"/>
      <scheme val="minor"/>
    </font>
    <font>
      <sz val="11"/>
      <color rgb="FF222222"/>
      <name val="Inherit"/>
    </font>
    <font>
      <b/>
      <i/>
      <sz val="12"/>
      <color rgb="FF00B050"/>
      <name val="Calibri"/>
      <family val="2"/>
      <scheme val="minor"/>
    </font>
    <font>
      <b/>
      <sz val="11"/>
      <color rgb="FF0070C0"/>
      <name val="Calibri"/>
      <family val="2"/>
      <scheme val="minor"/>
    </font>
    <font>
      <i/>
      <u/>
      <sz val="11"/>
      <color theme="1"/>
      <name val="Calibri"/>
      <family val="2"/>
      <scheme val="minor"/>
    </font>
    <font>
      <b/>
      <i/>
      <sz val="13"/>
      <color rgb="FF00B050"/>
      <name val="Calibri"/>
      <family val="2"/>
      <scheme val="minor"/>
    </font>
    <font>
      <b/>
      <i/>
      <u/>
      <sz val="11"/>
      <color rgb="FFFF0000"/>
      <name val="Calibri"/>
      <family val="2"/>
      <scheme val="minor"/>
    </font>
    <font>
      <i/>
      <u/>
      <sz val="11"/>
      <color rgb="FFFF0000"/>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s>
  <borders count="7">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6">
    <xf numFmtId="0" fontId="0" fillId="0" borderId="0" xfId="0"/>
    <xf numFmtId="43" fontId="2" fillId="0" borderId="0" xfId="1" applyFont="1"/>
    <xf numFmtId="0" fontId="2" fillId="0" borderId="0" xfId="0" applyFont="1"/>
    <xf numFmtId="44" fontId="7" fillId="0" borderId="0" xfId="1" applyNumberFormat="1" applyFont="1" applyFill="1" applyProtection="1">
      <protection locked="0"/>
    </xf>
    <xf numFmtId="0" fontId="6" fillId="0" borderId="0" xfId="0" applyFont="1" applyAlignment="1">
      <alignment wrapText="1"/>
    </xf>
    <xf numFmtId="0" fontId="2" fillId="0" borderId="3" xfId="0" applyFont="1" applyBorder="1" applyAlignment="1">
      <alignment horizontal="center" wrapText="1"/>
    </xf>
    <xf numFmtId="0" fontId="2" fillId="0" borderId="0" xfId="0" applyFont="1" applyBorder="1" applyAlignment="1">
      <alignment horizontal="center" wrapText="1"/>
    </xf>
    <xf numFmtId="43" fontId="2" fillId="0" borderId="3" xfId="1" applyFont="1" applyBorder="1" applyAlignment="1">
      <alignment horizontal="center"/>
    </xf>
    <xf numFmtId="0" fontId="2" fillId="0" borderId="0" xfId="0" applyFont="1" applyAlignment="1">
      <alignment wrapText="1"/>
    </xf>
    <xf numFmtId="0" fontId="7" fillId="0" borderId="0" xfId="0" applyFont="1" applyAlignment="1" applyProtection="1">
      <alignment horizontal="center"/>
      <protection locked="0"/>
    </xf>
    <xf numFmtId="0" fontId="7" fillId="0" borderId="0" xfId="0" applyFont="1" applyAlignment="1">
      <alignment horizontal="center"/>
    </xf>
    <xf numFmtId="0" fontId="6" fillId="0" borderId="0" xfId="0" applyFont="1"/>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44" fontId="2" fillId="0" borderId="0" xfId="2" applyFont="1"/>
    <xf numFmtId="164" fontId="7" fillId="0" borderId="0" xfId="1" applyNumberFormat="1" applyFont="1" applyFill="1" applyProtection="1">
      <protection locked="0"/>
    </xf>
    <xf numFmtId="0" fontId="6" fillId="0" borderId="0" xfId="0" applyFont="1" applyBorder="1"/>
    <xf numFmtId="0" fontId="8" fillId="0" borderId="0" xfId="0" applyFont="1"/>
    <xf numFmtId="43" fontId="8" fillId="0" borderId="0" xfId="1" applyFont="1"/>
    <xf numFmtId="0" fontId="2" fillId="0" borderId="0" xfId="0" applyFont="1" applyAlignment="1">
      <alignment horizontal="center" wrapText="1"/>
    </xf>
    <xf numFmtId="43" fontId="2" fillId="0" borderId="0" xfId="1" applyFont="1" applyAlignment="1">
      <alignment horizontal="center"/>
    </xf>
    <xf numFmtId="0" fontId="7" fillId="0" borderId="0" xfId="0" applyFont="1" applyFill="1" applyAlignment="1" applyProtection="1">
      <alignment horizontal="center"/>
      <protection locked="0"/>
    </xf>
    <xf numFmtId="0" fontId="2" fillId="0" borderId="0" xfId="0" applyFont="1" applyFill="1" applyAlignment="1">
      <alignment horizontal="center"/>
    </xf>
    <xf numFmtId="44" fontId="2" fillId="0" borderId="0" xfId="1" applyNumberFormat="1" applyFont="1"/>
    <xf numFmtId="0" fontId="9" fillId="0" borderId="0" xfId="0" applyFont="1" applyFill="1" applyAlignment="1">
      <alignment horizontal="center"/>
    </xf>
    <xf numFmtId="44" fontId="10" fillId="0" borderId="0" xfId="2" applyFont="1" applyFill="1"/>
    <xf numFmtId="0" fontId="2" fillId="0" borderId="0" xfId="0" applyFont="1" applyFill="1"/>
    <xf numFmtId="43" fontId="2" fillId="0" borderId="0" xfId="1" applyFont="1" applyFill="1"/>
    <xf numFmtId="43" fontId="7" fillId="0" borderId="0" xfId="1" applyFont="1" applyProtection="1">
      <protection locked="0"/>
    </xf>
    <xf numFmtId="0" fontId="2" fillId="0" borderId="0" xfId="0" applyFont="1" applyAlignment="1">
      <alignment horizontal="center" vertical="center" wrapText="1"/>
    </xf>
    <xf numFmtId="43" fontId="2" fillId="0" borderId="3" xfId="1" applyFont="1" applyFill="1" applyBorder="1" applyAlignment="1">
      <alignment horizontal="center"/>
    </xf>
    <xf numFmtId="44" fontId="7" fillId="0" borderId="0" xfId="2" applyFont="1" applyFill="1" applyProtection="1">
      <protection locked="0"/>
    </xf>
    <xf numFmtId="44" fontId="2" fillId="0" borderId="0" xfId="2" applyFont="1" applyFill="1"/>
    <xf numFmtId="0" fontId="0" fillId="0" borderId="0" xfId="0" applyAlignment="1">
      <alignment horizontal="left" vertical="center" readingOrder="1"/>
    </xf>
    <xf numFmtId="0" fontId="14" fillId="0" borderId="0" xfId="0" applyFont="1" applyAlignment="1">
      <alignment horizontal="left" vertical="center" readingOrder="1"/>
    </xf>
    <xf numFmtId="0" fontId="14" fillId="0" borderId="0" xfId="0" applyFont="1" applyAlignment="1">
      <alignment horizontal="left" vertical="center" indent="1" readingOrder="1"/>
    </xf>
    <xf numFmtId="44" fontId="8" fillId="0" borderId="2" xfId="1" applyNumberFormat="1" applyFont="1" applyBorder="1"/>
    <xf numFmtId="0" fontId="15" fillId="0" borderId="0" xfId="0" applyFont="1" applyAlignment="1">
      <alignment horizontal="right"/>
    </xf>
    <xf numFmtId="0" fontId="16" fillId="0" borderId="4" xfId="0" quotePrefix="1" applyFont="1" applyBorder="1" applyAlignment="1">
      <alignment horizontal="right" vertical="center" wrapText="1"/>
    </xf>
    <xf numFmtId="44" fontId="15" fillId="0" borderId="0" xfId="1" applyNumberFormat="1" applyFont="1" applyBorder="1"/>
    <xf numFmtId="44" fontId="18" fillId="0" borderId="1" xfId="1" applyNumberFormat="1" applyFont="1" applyBorder="1"/>
    <xf numFmtId="165" fontId="7" fillId="0" borderId="0" xfId="2" applyNumberFormat="1" applyFont="1" applyProtection="1">
      <protection locked="0"/>
    </xf>
    <xf numFmtId="0" fontId="14" fillId="0" borderId="0" xfId="0" applyFont="1" applyAlignment="1">
      <alignment horizontal="left" vertical="center" wrapText="1" readingOrder="1"/>
    </xf>
    <xf numFmtId="0" fontId="0" fillId="0" borderId="0" xfId="0" applyAlignment="1">
      <alignment wrapText="1" readingOrder="1"/>
    </xf>
    <xf numFmtId="0" fontId="11" fillId="2" borderId="0" xfId="0" applyFont="1" applyFill="1" applyAlignment="1">
      <alignment horizontal="center"/>
    </xf>
    <xf numFmtId="0" fontId="2" fillId="0" borderId="0" xfId="0" applyFont="1" applyAlignment="1">
      <alignment horizontal="center"/>
    </xf>
    <xf numFmtId="0" fontId="13" fillId="2" borderId="0" xfId="0" applyFont="1" applyFill="1" applyAlignment="1">
      <alignment horizontal="center" vertical="center"/>
    </xf>
    <xf numFmtId="0" fontId="0" fillId="0" borderId="0" xfId="0" applyFont="1" applyAlignment="1">
      <alignment horizontal="left" vertical="center" wrapText="1"/>
    </xf>
    <xf numFmtId="0" fontId="15" fillId="0" borderId="0" xfId="0" applyFont="1" applyAlignment="1">
      <alignment horizontal="right"/>
    </xf>
    <xf numFmtId="0" fontId="3" fillId="0" borderId="0" xfId="0" applyFont="1" applyAlignment="1">
      <alignment horizontal="center" vertical="center" wrapText="1"/>
    </xf>
    <xf numFmtId="0" fontId="12" fillId="0" borderId="0" xfId="0" applyFont="1" applyAlignment="1">
      <alignment horizontal="center" vertical="center" wrapText="1"/>
    </xf>
    <xf numFmtId="0" fontId="19" fillId="3" borderId="5"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0" fontId="20" fillId="3" borderId="6" xfId="0" applyFont="1" applyFill="1" applyBorder="1" applyAlignment="1" applyProtection="1">
      <alignment horizontal="center" vertical="center"/>
      <protection locked="0"/>
    </xf>
    <xf numFmtId="0" fontId="10" fillId="0" borderId="0" xfId="0" applyFont="1" applyAlignment="1">
      <alignment horizontal="left" vertical="center" wrapText="1"/>
    </xf>
    <xf numFmtId="0" fontId="0" fillId="0" borderId="0" xfId="0" applyAlignment="1">
      <alignment wrapText="1"/>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3314700</xdr:colOff>
      <xdr:row>21</xdr:row>
      <xdr:rowOff>104775</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14700" y="456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
  <sheetViews>
    <sheetView showGridLines="0" tabSelected="1" zoomScale="110" zoomScaleNormal="110" zoomScaleSheetLayoutView="100" zoomScalePageLayoutView="110" workbookViewId="0">
      <selection activeCell="B9" sqref="B9:E9"/>
    </sheetView>
  </sheetViews>
  <sheetFormatPr defaultColWidth="8.85546875" defaultRowHeight="12.75"/>
  <cols>
    <col min="1" max="1" width="67.42578125" style="2" bestFit="1" customWidth="1"/>
    <col min="2" max="2" width="8.85546875" style="2" customWidth="1"/>
    <col min="3" max="3" width="0.42578125" style="2" customWidth="1"/>
    <col min="4" max="4" width="8.85546875" style="1" customWidth="1"/>
    <col min="5" max="5" width="11.28515625" style="1" customWidth="1"/>
    <col min="6" max="6" width="0.42578125" style="1" customWidth="1"/>
    <col min="7" max="7" width="8.85546875" style="1"/>
    <col min="8" max="19" width="8.85546875" style="2"/>
    <col min="20" max="20" width="19.42578125" style="2" customWidth="1"/>
    <col min="21" max="16384" width="8.85546875" style="2"/>
  </cols>
  <sheetData>
    <row r="1" spans="1:20" ht="28.5" customHeight="1">
      <c r="A1" s="46" t="s">
        <v>33</v>
      </c>
      <c r="B1" s="46"/>
      <c r="C1" s="46"/>
      <c r="D1" s="46"/>
      <c r="E1" s="46"/>
      <c r="H1" s="42"/>
      <c r="I1" s="43"/>
      <c r="J1" s="43"/>
      <c r="K1" s="43"/>
      <c r="L1" s="43"/>
      <c r="M1" s="43"/>
      <c r="N1" s="43"/>
      <c r="O1" s="43"/>
      <c r="P1" s="43"/>
      <c r="Q1" s="43"/>
      <c r="R1" s="43"/>
      <c r="S1" s="43"/>
      <c r="T1" s="43"/>
    </row>
    <row r="2" spans="1:20" ht="4.5" customHeight="1">
      <c r="H2" s="34"/>
    </row>
    <row r="3" spans="1:20" ht="136.5" customHeight="1">
      <c r="A3" s="47" t="s">
        <v>29</v>
      </c>
      <c r="B3" s="47"/>
      <c r="C3" s="47"/>
      <c r="D3" s="47"/>
      <c r="E3" s="47"/>
      <c r="H3" s="35"/>
    </row>
    <row r="4" spans="1:20" ht="9" hidden="1" customHeight="1">
      <c r="A4" s="47"/>
      <c r="B4" s="47"/>
      <c r="C4" s="47"/>
      <c r="D4" s="47"/>
      <c r="E4" s="47"/>
      <c r="H4" s="35" t="s">
        <v>18</v>
      </c>
    </row>
    <row r="5" spans="1:20" ht="4.5" hidden="1" customHeight="1">
      <c r="A5" s="47"/>
      <c r="B5" s="47"/>
      <c r="C5" s="47"/>
      <c r="D5" s="47"/>
      <c r="E5" s="47"/>
      <c r="H5" s="35" t="s">
        <v>19</v>
      </c>
    </row>
    <row r="6" spans="1:20" ht="9" customHeight="1">
      <c r="A6" s="47"/>
      <c r="B6" s="47"/>
      <c r="C6" s="47"/>
      <c r="D6" s="47"/>
      <c r="E6" s="47"/>
      <c r="H6"/>
    </row>
    <row r="7" spans="1:20" ht="9.75" customHeight="1">
      <c r="A7" s="50"/>
      <c r="B7" s="50"/>
      <c r="C7" s="50"/>
      <c r="D7" s="50"/>
      <c r="E7" s="50"/>
      <c r="H7" s="33"/>
    </row>
    <row r="8" spans="1:20" ht="31.5" customHeight="1">
      <c r="A8" s="49" t="s">
        <v>8</v>
      </c>
      <c r="B8" s="49"/>
      <c r="C8" s="49"/>
      <c r="D8" s="49"/>
      <c r="E8" s="49"/>
      <c r="H8" s="34"/>
    </row>
    <row r="9" spans="1:20" ht="18" customHeight="1">
      <c r="A9" s="38" t="s">
        <v>31</v>
      </c>
      <c r="B9" s="51" t="s">
        <v>25</v>
      </c>
      <c r="C9" s="52"/>
      <c r="D9" s="52"/>
      <c r="E9" s="53"/>
      <c r="H9" s="34"/>
    </row>
    <row r="10" spans="1:20" ht="14.25">
      <c r="A10" s="44" t="s">
        <v>13</v>
      </c>
      <c r="B10" s="44"/>
      <c r="C10" s="44"/>
      <c r="D10" s="44"/>
      <c r="E10" s="44"/>
      <c r="H10" s="34"/>
    </row>
    <row r="11" spans="1:20">
      <c r="A11" s="2" t="s">
        <v>9</v>
      </c>
      <c r="E11" s="3">
        <v>450</v>
      </c>
    </row>
    <row r="12" spans="1:20" ht="1.5" customHeight="1">
      <c r="A12" s="4" t="s">
        <v>7</v>
      </c>
    </row>
    <row r="13" spans="1:20">
      <c r="A13" s="2" t="s">
        <v>30</v>
      </c>
      <c r="E13" s="1">
        <v>60</v>
      </c>
    </row>
    <row r="14" spans="1:20">
      <c r="B14" s="5" t="s">
        <v>11</v>
      </c>
      <c r="C14" s="6"/>
      <c r="D14" s="7" t="s">
        <v>0</v>
      </c>
    </row>
    <row r="15" spans="1:20" ht="24.75" customHeight="1">
      <c r="A15" s="8" t="s">
        <v>10</v>
      </c>
      <c r="B15" s="9">
        <v>40</v>
      </c>
      <c r="C15" s="10"/>
      <c r="D15" s="41">
        <v>0.67</v>
      </c>
      <c r="E15" s="1">
        <f>+B15*D15</f>
        <v>26.8</v>
      </c>
    </row>
    <row r="16" spans="1:20" ht="2.25" customHeight="1">
      <c r="A16" s="11"/>
    </row>
    <row r="17" spans="1:5" ht="21.75" customHeight="1">
      <c r="B17" s="12" t="s">
        <v>5</v>
      </c>
      <c r="C17" s="13"/>
      <c r="D17" s="7" t="s">
        <v>1</v>
      </c>
    </row>
    <row r="18" spans="1:5">
      <c r="A18" s="2" t="s">
        <v>32</v>
      </c>
      <c r="B18" s="14">
        <v>22</v>
      </c>
      <c r="C18" s="14"/>
      <c r="D18" s="15">
        <v>4</v>
      </c>
      <c r="E18" s="1">
        <f>+B18*D18</f>
        <v>88</v>
      </c>
    </row>
    <row r="19" spans="1:5" ht="6" customHeight="1">
      <c r="A19" s="16" t="s">
        <v>7</v>
      </c>
    </row>
    <row r="20" spans="1:5">
      <c r="A20" s="8" t="s">
        <v>12</v>
      </c>
      <c r="E20" s="1">
        <v>40</v>
      </c>
    </row>
    <row r="21" spans="1:5" ht="3" customHeight="1"/>
    <row r="22" spans="1:5">
      <c r="A22" s="17" t="s">
        <v>15</v>
      </c>
      <c r="B22" s="17"/>
      <c r="C22" s="17"/>
      <c r="D22" s="18"/>
      <c r="E22" s="36">
        <f>SUM(E11:E21)</f>
        <v>664.8</v>
      </c>
    </row>
    <row r="23" spans="1:5">
      <c r="A23" s="44" t="s">
        <v>14</v>
      </c>
      <c r="B23" s="44"/>
      <c r="C23" s="44"/>
      <c r="D23" s="44"/>
      <c r="E23" s="44"/>
    </row>
    <row r="24" spans="1:5" ht="3" customHeight="1"/>
    <row r="25" spans="1:5" ht="21.75" customHeight="1">
      <c r="B25" s="5" t="s">
        <v>3</v>
      </c>
      <c r="C25" s="6"/>
      <c r="D25" s="7" t="s">
        <v>0</v>
      </c>
    </row>
    <row r="26" spans="1:5" ht="3" customHeight="1">
      <c r="B26" s="19"/>
      <c r="C26" s="19"/>
      <c r="D26" s="20"/>
    </row>
    <row r="27" spans="1:5" ht="24" customHeight="1">
      <c r="A27" s="8" t="s">
        <v>26</v>
      </c>
      <c r="B27" s="21">
        <v>655</v>
      </c>
      <c r="C27" s="22"/>
      <c r="D27" s="41">
        <v>0.67</v>
      </c>
      <c r="E27" s="23">
        <f>+B27*D27</f>
        <v>438.85</v>
      </c>
    </row>
    <row r="28" spans="1:5" ht="2.25" customHeight="1">
      <c r="B28" s="24"/>
      <c r="C28" s="22"/>
      <c r="D28" s="25"/>
      <c r="E28" s="23"/>
    </row>
    <row r="29" spans="1:5">
      <c r="A29" s="2" t="s">
        <v>4</v>
      </c>
      <c r="B29" s="26"/>
      <c r="C29" s="26"/>
      <c r="D29" s="27"/>
      <c r="E29" s="28">
        <v>5</v>
      </c>
    </row>
    <row r="30" spans="1:5" ht="24.75" customHeight="1">
      <c r="B30" s="12" t="s">
        <v>5</v>
      </c>
      <c r="C30" s="29"/>
      <c r="D30" s="30" t="s">
        <v>1</v>
      </c>
    </row>
    <row r="31" spans="1:5">
      <c r="A31" s="2" t="s">
        <v>2</v>
      </c>
      <c r="B31" s="31">
        <v>15</v>
      </c>
      <c r="C31" s="32"/>
      <c r="D31" s="15">
        <v>4</v>
      </c>
      <c r="E31" s="1">
        <f>+B31*D31</f>
        <v>60</v>
      </c>
    </row>
    <row r="32" spans="1:5" ht="3" customHeight="1">
      <c r="B32" s="26"/>
      <c r="C32" s="26"/>
      <c r="D32" s="27"/>
    </row>
    <row r="33" spans="1:8">
      <c r="A33" s="17" t="s">
        <v>6</v>
      </c>
      <c r="B33" s="17"/>
      <c r="C33" s="17"/>
      <c r="D33" s="18"/>
      <c r="E33" s="36">
        <f>SUM(E27:E31)</f>
        <v>503.85</v>
      </c>
    </row>
    <row r="34" spans="1:8" ht="14.25">
      <c r="A34" s="44" t="s">
        <v>20</v>
      </c>
      <c r="B34" s="44"/>
      <c r="C34" s="44"/>
      <c r="D34" s="44"/>
      <c r="E34" s="44"/>
      <c r="H34" s="34"/>
    </row>
    <row r="35" spans="1:8">
      <c r="A35" s="2" t="s">
        <v>23</v>
      </c>
      <c r="E35" s="3">
        <v>300</v>
      </c>
    </row>
    <row r="36" spans="1:8" ht="2.25" customHeight="1">
      <c r="A36" s="4" t="s">
        <v>7</v>
      </c>
    </row>
    <row r="37" spans="1:8">
      <c r="A37" s="2" t="s">
        <v>21</v>
      </c>
      <c r="E37" s="28">
        <v>115</v>
      </c>
    </row>
    <row r="38" spans="1:8">
      <c r="A38" s="2" t="s">
        <v>4</v>
      </c>
      <c r="B38" s="26"/>
      <c r="C38" s="26"/>
      <c r="D38" s="27"/>
      <c r="E38" s="28">
        <v>5</v>
      </c>
    </row>
    <row r="39" spans="1:8" ht="22.5" customHeight="1">
      <c r="B39" s="12" t="s">
        <v>5</v>
      </c>
      <c r="C39" s="29"/>
      <c r="D39" s="30" t="s">
        <v>1</v>
      </c>
    </row>
    <row r="40" spans="1:8">
      <c r="A40" s="2" t="s">
        <v>2</v>
      </c>
      <c r="B40" s="31">
        <v>15</v>
      </c>
      <c r="C40" s="32"/>
      <c r="D40" s="15">
        <v>4</v>
      </c>
      <c r="E40" s="1">
        <f>+B40*D40</f>
        <v>60</v>
      </c>
    </row>
    <row r="41" spans="1:8" ht="2.25" customHeight="1">
      <c r="A41" s="11"/>
    </row>
    <row r="42" spans="1:8">
      <c r="A42" s="8" t="s">
        <v>24</v>
      </c>
      <c r="E42" s="28">
        <v>15</v>
      </c>
    </row>
    <row r="43" spans="1:8" ht="3" customHeight="1"/>
    <row r="44" spans="1:8">
      <c r="A44" s="17" t="s">
        <v>22</v>
      </c>
      <c r="B44" s="17"/>
      <c r="C44" s="17"/>
      <c r="D44" s="18"/>
      <c r="E44" s="36">
        <f>SUM(E35:E42)</f>
        <v>495</v>
      </c>
    </row>
    <row r="45" spans="1:8" ht="1.5" customHeight="1"/>
    <row r="46" spans="1:8" ht="12" customHeight="1"/>
    <row r="47" spans="1:8" ht="18" thickBot="1">
      <c r="A47" s="48" t="s">
        <v>27</v>
      </c>
      <c r="B47" s="48"/>
      <c r="C47" s="48"/>
      <c r="D47" s="48"/>
      <c r="E47" s="40">
        <f>IF(E33&lt;E22, IF(E44&lt;E33,E44,E33), IF(E44&lt;E22,E44,E22) )</f>
        <v>495</v>
      </c>
    </row>
    <row r="48" spans="1:8" ht="32.25" customHeight="1" thickTop="1">
      <c r="A48" s="37"/>
      <c r="B48" s="37"/>
      <c r="C48" s="37"/>
      <c r="D48" s="37"/>
      <c r="E48" s="39"/>
    </row>
    <row r="49" spans="1:5" ht="33" customHeight="1">
      <c r="A49" s="54" t="s">
        <v>28</v>
      </c>
      <c r="B49" s="55"/>
      <c r="C49" s="55"/>
      <c r="D49" s="55"/>
      <c r="E49" s="39"/>
    </row>
    <row r="50" spans="1:5" ht="28.5" customHeight="1">
      <c r="A50" s="45" t="s">
        <v>16</v>
      </c>
      <c r="B50" s="45"/>
      <c r="C50" s="45"/>
      <c r="D50" s="45"/>
      <c r="E50" s="45"/>
    </row>
    <row r="51" spans="1:5">
      <c r="A51" s="45" t="s">
        <v>17</v>
      </c>
      <c r="B51" s="45"/>
      <c r="C51" s="45"/>
      <c r="D51" s="45"/>
      <c r="E51" s="45"/>
    </row>
  </sheetData>
  <sheetProtection algorithmName="SHA-512" hashValue="cSDKUEDsE7GTpVOEpZgWLoRX8HP7NlClu8C6Lm6WTo+sKXyZYpPTNT7M2isuGSRprBdsmjB/XQQIbPqSl1uP2A==" saltValue="VW1xEf4V7XkkP6Yzu9Od8w==" spinCount="100000" sheet="1" objects="1" scenarios="1"/>
  <mergeCells count="13">
    <mergeCell ref="H1:T1"/>
    <mergeCell ref="A34:E34"/>
    <mergeCell ref="A50:E50"/>
    <mergeCell ref="A51:E51"/>
    <mergeCell ref="A1:E1"/>
    <mergeCell ref="A3:E6"/>
    <mergeCell ref="A10:E10"/>
    <mergeCell ref="A23:E23"/>
    <mergeCell ref="A47:D47"/>
    <mergeCell ref="A8:E8"/>
    <mergeCell ref="A7:E7"/>
    <mergeCell ref="B9:E9"/>
    <mergeCell ref="A49:D49"/>
  </mergeCells>
  <printOptions horizontalCentered="1"/>
  <pageMargins left="0.3" right="0.3" top="0.5" bottom="0.5" header="0.3" footer="0.3"/>
  <pageSetup scale="95" orientation="portrait" r:id="rId1"/>
  <headerFooter>
    <oddFooter>&amp;R&amp;8Updated Jan. 2024</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Hargett;Bryan Atkinson</dc:creator>
  <cp:lastModifiedBy>Bryan Atkinson</cp:lastModifiedBy>
  <cp:lastPrinted>2024-01-09T16:25:18Z</cp:lastPrinted>
  <dcterms:created xsi:type="dcterms:W3CDTF">2011-03-11T17:34:52Z</dcterms:created>
  <dcterms:modified xsi:type="dcterms:W3CDTF">2024-01-09T16:26:09Z</dcterms:modified>
</cp:coreProperties>
</file>